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anna\Desktop\"/>
    </mc:Choice>
  </mc:AlternateContent>
  <xr:revisionPtr revIDLastSave="0" documentId="8_{D0F98307-6BE3-49D9-A754-621AF784835E}" xr6:coauthVersionLast="47" xr6:coauthVersionMax="47" xr10:uidLastSave="{00000000-0000-0000-0000-000000000000}"/>
  <bookViews>
    <workbookView xWindow="-93" yWindow="-93" windowWidth="25786" windowHeight="13986" activeTab="4" xr2:uid="{58AFD28F-DF89-45C5-837F-41CE7DD9868F}"/>
  </bookViews>
  <sheets>
    <sheet name="Transfer" sheetId="3" r:id="rId1"/>
    <sheet name="Disposal" sheetId="1" r:id="rId2"/>
    <sheet name="Recyclables Processing" sheetId="2" r:id="rId3"/>
    <sheet name=" Organics Composting" sheetId="6" r:id="rId4"/>
    <sheet name="Mixed Waste Processing"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7" l="1"/>
  <c r="C29" i="7"/>
  <c r="D34" i="6"/>
  <c r="H60" i="2"/>
  <c r="D20" i="2"/>
  <c r="D35" i="6" l="1"/>
  <c r="D36" i="6" s="1"/>
  <c r="H18" i="7"/>
  <c r="H17" i="7"/>
  <c r="H16" i="7"/>
  <c r="H15" i="7"/>
  <c r="H14" i="7"/>
  <c r="H13" i="7"/>
  <c r="H12" i="7"/>
  <c r="H11" i="7"/>
  <c r="H10" i="7"/>
  <c r="H9" i="7"/>
  <c r="E18" i="7"/>
  <c r="E17" i="7"/>
  <c r="E16" i="7"/>
  <c r="E15" i="7"/>
  <c r="E14" i="7"/>
  <c r="E13" i="7"/>
  <c r="E12" i="7"/>
  <c r="E11" i="7"/>
  <c r="E10" i="7"/>
  <c r="E9" i="7"/>
  <c r="D21" i="2"/>
  <c r="D23" i="2" s="1"/>
  <c r="D19" i="2"/>
  <c r="D15" i="1"/>
  <c r="H61" i="2"/>
  <c r="H62" i="2" s="1"/>
  <c r="C38" i="7"/>
  <c r="C39" i="7" s="1"/>
  <c r="C40" i="7" s="1"/>
  <c r="D8" i="2"/>
  <c r="D24" i="6"/>
  <c r="M12" i="6"/>
  <c r="L12" i="6"/>
  <c r="K12" i="6"/>
  <c r="J12" i="6"/>
  <c r="E19" i="7" l="1"/>
  <c r="H19" i="7"/>
  <c r="D24" i="2"/>
  <c r="L53" i="2"/>
  <c r="L52" i="2"/>
  <c r="L51" i="2"/>
  <c r="L50" i="2"/>
  <c r="L49" i="2"/>
  <c r="L48" i="2"/>
  <c r="L47" i="2"/>
  <c r="L43" i="2"/>
  <c r="L42" i="2"/>
  <c r="L41" i="2"/>
  <c r="L40" i="2"/>
  <c r="L39" i="2"/>
  <c r="L38" i="2"/>
  <c r="L37" i="2"/>
  <c r="L36" i="2"/>
  <c r="L35" i="2"/>
  <c r="L34" i="2"/>
  <c r="L33" i="2"/>
  <c r="L32" i="2"/>
  <c r="L31" i="2"/>
  <c r="L30" i="2"/>
  <c r="L29" i="2"/>
  <c r="L28" i="2"/>
  <c r="I12" i="6"/>
  <c r="H12" i="6"/>
  <c r="G12" i="6"/>
  <c r="F12" i="6"/>
  <c r="E12" i="6"/>
  <c r="D12" i="6"/>
  <c r="G39" i="3"/>
  <c r="G41" i="3" s="1"/>
  <c r="G43" i="3" s="1"/>
  <c r="D10" i="2" l="1"/>
  <c r="D12" i="2" s="1"/>
  <c r="D13" i="2" s="1"/>
  <c r="K39" i="3"/>
  <c r="K41" i="3" s="1"/>
  <c r="K43" i="3" s="1"/>
  <c r="J39" i="3"/>
  <c r="J41" i="3" s="1"/>
  <c r="J43" i="3" s="1"/>
  <c r="I39" i="3"/>
  <c r="I41" i="3" s="1"/>
  <c r="I43" i="3" s="1"/>
  <c r="H39" i="3"/>
  <c r="H41" i="3" s="1"/>
  <c r="H43" i="3" s="1"/>
  <c r="F39" i="3"/>
  <c r="F41" i="3" s="1"/>
  <c r="F43" i="3" s="1"/>
  <c r="E39" i="3"/>
  <c r="E41" i="3" s="1"/>
  <c r="E43" i="3" s="1"/>
  <c r="D39" i="3"/>
  <c r="D41" i="3" s="1"/>
  <c r="D43" i="3" s="1"/>
  <c r="G9" i="3"/>
  <c r="F9" i="3"/>
  <c r="E9" i="3"/>
  <c r="D9" i="3"/>
  <c r="G22" i="3" s="1"/>
  <c r="D9" i="1"/>
  <c r="J31" i="3" l="1"/>
  <c r="J25" i="3"/>
  <c r="J24" i="3"/>
  <c r="J28" i="3"/>
  <c r="J23" i="3"/>
  <c r="J27" i="3"/>
  <c r="J22" i="3"/>
  <c r="I32" i="3"/>
  <c r="I23" i="3"/>
  <c r="I27" i="3"/>
  <c r="I24" i="3"/>
  <c r="I22" i="3"/>
  <c r="I30" i="3"/>
  <c r="I26" i="3"/>
  <c r="H25" i="3"/>
  <c r="H31" i="3"/>
  <c r="H22" i="3"/>
  <c r="H32" i="3"/>
  <c r="H29" i="3"/>
  <c r="H23" i="3"/>
  <c r="H26" i="3"/>
  <c r="G24" i="3"/>
  <c r="G30" i="3"/>
  <c r="G28" i="3"/>
  <c r="G25" i="3"/>
  <c r="G26" i="3"/>
  <c r="G29" i="3"/>
  <c r="F11" i="3"/>
  <c r="E11" i="3"/>
  <c r="G11" i="3"/>
  <c r="D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Krueger</author>
  </authors>
  <commentList>
    <comment ref="D6" authorId="0" shapeId="0" xr:uid="{3C08B9A0-E917-4954-9E39-CFB3570E5E30}">
      <text>
        <r>
          <rPr>
            <b/>
            <sz val="9"/>
            <color indexed="81"/>
            <rFont val="Tahoma"/>
            <family val="2"/>
          </rPr>
          <t>David Krueger:</t>
        </r>
        <r>
          <rPr>
            <sz val="9"/>
            <color indexed="81"/>
            <rFont val="Tahoma"/>
            <family val="2"/>
          </rPr>
          <t xml:space="preserve">
AB 939 fee and LEA fee are assessed at Contra Costa Transfer Station.  Bailey Road Surcharge and AB 1220 Fee are assessed at Keller Canyon Landfill.</t>
        </r>
      </text>
    </comment>
    <comment ref="D12" authorId="0" shapeId="0" xr:uid="{2B7D395C-B5F6-42C1-A4CE-07325F24C8F9}">
      <text>
        <r>
          <rPr>
            <b/>
            <sz val="9"/>
            <color indexed="81"/>
            <rFont val="Tahoma"/>
            <family val="2"/>
          </rPr>
          <t>David Krueger:</t>
        </r>
        <r>
          <rPr>
            <sz val="9"/>
            <color indexed="81"/>
            <rFont val="Tahoma"/>
            <family val="2"/>
          </rPr>
          <t xml:space="preserve">
AB 939 fee and LEA fee are assessed at Contra Costa Transfer Station.  Bailey Road Surcharge and AB 1220 Fee are assessed at Keller Canyon Landfill.</t>
        </r>
      </text>
    </comment>
  </commentList>
</comments>
</file>

<file path=xl/sharedStrings.xml><?xml version="1.0" encoding="utf-8"?>
<sst xmlns="http://schemas.openxmlformats.org/spreadsheetml/2006/main" count="317" uniqueCount="208">
  <si>
    <t>$/load</t>
  </si>
  <si>
    <t>tons/load</t>
  </si>
  <si>
    <t>Solid Waste</t>
  </si>
  <si>
    <t>Recyclables</t>
  </si>
  <si>
    <t>Please complete yellow shaded cells</t>
  </si>
  <si>
    <t>Driver and truck ($/hour)*</t>
  </si>
  <si>
    <t>Receive, Store, and Load ($/ton)</t>
  </si>
  <si>
    <t>N/A</t>
  </si>
  <si>
    <t>Total $/ton</t>
  </si>
  <si>
    <t>$/ton - Contractor's Component</t>
  </si>
  <si>
    <t>Total Contractor's Component</t>
  </si>
  <si>
    <t>*Assume no ZEV vehicles</t>
  </si>
  <si>
    <t xml:space="preserve">** To be completed when destination is known.  Initial hours based on average Google maps estimate for 3 likely transfer times and assumed unloading time of 20 minutes.   </t>
  </si>
  <si>
    <t>Hours will be adjusted after the first 12 months of service to reflect actual travel time.</t>
  </si>
  <si>
    <t>Travel Time - Round trip + unload (hours)**</t>
  </si>
  <si>
    <t>Bridge Tolls ($/load)**</t>
  </si>
  <si>
    <t>Free Dump Days ($/coupon)*</t>
  </si>
  <si>
    <t>Processing Cost</t>
  </si>
  <si>
    <t>$/Inbound Ton</t>
  </si>
  <si>
    <t>Total Cost</t>
  </si>
  <si>
    <t>Recyclables Revenue</t>
  </si>
  <si>
    <t>Compensation Rate</t>
  </si>
  <si>
    <t>Base Bid</t>
  </si>
  <si>
    <t>Commodity</t>
  </si>
  <si>
    <t>Description</t>
  </si>
  <si>
    <t>Revenue $/Ton</t>
  </si>
  <si>
    <t>Destination Country(ies)</t>
  </si>
  <si>
    <t>Shipping Frequency</t>
  </si>
  <si>
    <t>Base Bid?</t>
  </si>
  <si>
    <t>Grade 52 Paper</t>
  </si>
  <si>
    <t>Example</t>
  </si>
  <si>
    <t>Yes</t>
  </si>
  <si>
    <t>New Commodities Proposed for this RFP</t>
  </si>
  <si>
    <t>Aseptic &amp; Gable Top Cartons</t>
  </si>
  <si>
    <t>Every other month</t>
  </si>
  <si>
    <t>U.S., Mexico, South Korea</t>
  </si>
  <si>
    <t xml:space="preserve">Instructions:  </t>
  </si>
  <si>
    <t>Processing Cost includes all costs to process and market commodities and dispose of residue.</t>
  </si>
  <si>
    <t>Recyclables Revenue includes payments from CalRecycle.</t>
  </si>
  <si>
    <t>Provide costs in 2024 dollars.  Cost proposals will be increased by CPI to determine cost at start-up (3/1/2027)</t>
  </si>
  <si>
    <t>Specified Government Fees are a pass through.  Please itemize each Government Fee (e.g. LEA fee).</t>
  </si>
  <si>
    <t>Tons Sold / Yr</t>
  </si>
  <si>
    <t>Estimated Commodities Sold per Year</t>
  </si>
  <si>
    <t>Table 1</t>
  </si>
  <si>
    <t>Actual Commodities Sold in the Last 12 Months</t>
  </si>
  <si>
    <t>Bid Alternate</t>
  </si>
  <si>
    <t>The Bid Alternate is the total cost to recover all proposed commodities (Base Bid +  Bid Alternate) not just the incremental cost for the additional Bid Alternate commodities.</t>
  </si>
  <si>
    <t>Contractor's Revenue Share</t>
  </si>
  <si>
    <t>Government Fees (Itemize)</t>
  </si>
  <si>
    <t>Use the "Base Bid?" column in Table 1 to indicate whether or not a commodity is included in your base bid.</t>
  </si>
  <si>
    <t>Commodities Currently Being Recovered at the Proposed Facility</t>
  </si>
  <si>
    <t>Processing Cost* ($/ton)</t>
  </si>
  <si>
    <t>Commercial 
Food Scraps</t>
  </si>
  <si>
    <t>Commingled Organics</t>
  </si>
  <si>
    <t>Commercial Food Scraps Unprocessed</t>
  </si>
  <si>
    <t>Mixed Waste to Processor</t>
  </si>
  <si>
    <t>Transport Payment
(assessed on outbound tons)</t>
  </si>
  <si>
    <t>Transfer Payment - not including Transport
(assessed on inbound tons)</t>
  </si>
  <si>
    <t>Commingled Organics Unprocessed</t>
  </si>
  <si>
    <t>Commingled Organics Processed</t>
  </si>
  <si>
    <t>Commercial Food Scraps Processed</t>
  </si>
  <si>
    <t>Award</t>
  </si>
  <si>
    <t>Solid Waste, Recyclables, Commingled Organics, Commerial Food Scraps</t>
  </si>
  <si>
    <t>Recyclables, Commingled Organics, Commerial Food Scraps</t>
  </si>
  <si>
    <t>Solid Waste, Commingled Organics, Commerial Food Scraps</t>
  </si>
  <si>
    <t>Solid Waste, Recyclables,  Commerial Food Scraps</t>
  </si>
  <si>
    <t>Solid Waste, Recyclables, Commingled Organics</t>
  </si>
  <si>
    <t>Solid Waste, Recyclables</t>
  </si>
  <si>
    <t>Solid Waste, Commerial Food Scraps</t>
  </si>
  <si>
    <t>Solid Waste,  Commingled Organics</t>
  </si>
  <si>
    <t>Recyclables, Commerial Food Scraps</t>
  </si>
  <si>
    <t>Recyclables, Commingled Organics</t>
  </si>
  <si>
    <t>Commingled Organics, Commerial Food Scraps</t>
  </si>
  <si>
    <t>Mixed Waste Processing Residue to Landfill***</t>
  </si>
  <si>
    <t>***Residue from mixed waste processor will be backhauled to landfill.  Travel time for the backhaul is the difference between returning to the transfer station vs. taking the residue to the landfill.</t>
  </si>
  <si>
    <t>Include depreciation of transfer vehicles in the Transfer Payment.</t>
  </si>
  <si>
    <t>Processed</t>
  </si>
  <si>
    <t>Unprocessed</t>
  </si>
  <si>
    <t>Commercial Food Scraps</t>
  </si>
  <si>
    <t>Contractor's Component ($/ton)</t>
  </si>
  <si>
    <t>Mixed Waste Processing</t>
  </si>
  <si>
    <t>*Processing of Commingled Organics means removal of contaminants and grinding.  Processing of Commercial Food Scraps means de-bagging, removal of contaminants, and reducing to a slurry to meet the specificiations of the Designated Anaerobic Digestion Facility.</t>
  </si>
  <si>
    <t>Commingled Organics may include food scraps in BPI certified compostable plastic bags.</t>
  </si>
  <si>
    <t>Revenue $/Yr</t>
  </si>
  <si>
    <t>Residue Disposed</t>
  </si>
  <si>
    <t>Added to Commingled Organics</t>
  </si>
  <si>
    <t>Separate from Commingled Organics</t>
  </si>
  <si>
    <t>Processing of Commingled Organics means removal of contaminants and grinding.  Processing of Commercial Food Scraps means de-bagging, removal of contaminants, and reducing to a 2" minus slurry.</t>
  </si>
  <si>
    <t>Commercial Food Scraps may include food scraps in BPI certified compostable plastic bags and regular, non-compostable clear plastic bags.  All bags removed during processing.</t>
  </si>
  <si>
    <t>"Processed" means delivered to the composting facility already processed by the Authority's transfer station operator.</t>
  </si>
  <si>
    <t>Inbound Tons</t>
  </si>
  <si>
    <t>Outbound Tons</t>
  </si>
  <si>
    <t>Compost</t>
  </si>
  <si>
    <t>Mulch</t>
  </si>
  <si>
    <t>Soil Amendment</t>
  </si>
  <si>
    <t>Biomass Fuel</t>
  </si>
  <si>
    <t>Compost - High Grade</t>
  </si>
  <si>
    <t>Compost - Low Grade</t>
  </si>
  <si>
    <t>Other Beneficial Use at a Landfill</t>
  </si>
  <si>
    <t>Alternative Daily Cover (ADC)</t>
  </si>
  <si>
    <t>Other Outbound Tons / Products (Specify)</t>
  </si>
  <si>
    <t>Input zero for types of outbound tons not produced at your facility</t>
  </si>
  <si>
    <t>Add rows to add types of outbound tons not already listed</t>
  </si>
  <si>
    <t>Current Compost Facility Tons for Commingled Organics for the Most Recent 12 months</t>
  </si>
  <si>
    <t>Inbound tons not expected to equal total outbound tons</t>
  </si>
  <si>
    <t>Low grade compost has restricted uses</t>
  </si>
  <si>
    <t>Commercial + MFD Only</t>
  </si>
  <si>
    <t>Recyclable Commodities Recovered</t>
  </si>
  <si>
    <t>Commodity 1 (Specify)</t>
  </si>
  <si>
    <t>Commodity 2 (Specify)</t>
  </si>
  <si>
    <t>Compostable Organics Recovered</t>
  </si>
  <si>
    <t>Other Products (Specify)</t>
  </si>
  <si>
    <t>Total Residue</t>
  </si>
  <si>
    <t>Total Diversion Rate</t>
  </si>
  <si>
    <t>Mixed Waste Processing Tons for the most Recent 12 Months</t>
  </si>
  <si>
    <t>Total Tons Diverted</t>
  </si>
  <si>
    <t>Add rows to add types of commodities/products not already listed</t>
  </si>
  <si>
    <t>The Base Bid includes the minimum targeted commodities (See the modified SB 54 list in Section 3.1.3 of the RFP ) plus any additional commodities that you propose to recover for no additional charge.</t>
  </si>
  <si>
    <t>Example of Capture Rate:  If a sample of unprocessed single-stream recyclables contains 10 tons of cardboard and your facility recovers 9 tons of that cardboard then the capture rate is 90%.  See Exhibit N of the draft Agreement.</t>
  </si>
  <si>
    <t>Recyclable Materials Characterization Study</t>
  </si>
  <si>
    <t>Each</t>
  </si>
  <si>
    <t xml:space="preserve">See Exhibit N for methodology.  </t>
  </si>
  <si>
    <t>Transfer Cost (Optional)</t>
  </si>
  <si>
    <t>$/Ton</t>
  </si>
  <si>
    <t>reyclables to your processing facility.</t>
  </si>
  <si>
    <t>If you are proposing to provide a transfer station</t>
  </si>
  <si>
    <t>Draft Agreement frequency is 4x per year.  Cost proposal is for 1x.</t>
  </si>
  <si>
    <t>Revenue$/Yr</t>
  </si>
  <si>
    <t>Proposed Capture Rate</t>
  </si>
  <si>
    <r>
      <t>Recyclables Revenue is the average aggregate  revenue per inbound ton received for all commodities</t>
    </r>
    <r>
      <rPr>
        <sz val="11"/>
        <color theme="1"/>
        <rFont val="Calibri"/>
        <family val="2"/>
        <scheme val="minor"/>
      </rPr>
      <t>.</t>
    </r>
  </si>
  <si>
    <t>List all  proposed commodities in Table 1 below.  Table 1 pertains to all of the single-stream recyclables processed at the proposed facility.</t>
  </si>
  <si>
    <t>The Recyclables Revenue will be adjusted annually based on published commodities indices and the results of the quarterly recyclable materials characterization studies. See Exhibit E of the draft agreement.</t>
  </si>
  <si>
    <t>The Processing Cost will be adjusted annually based on Bay Area CPI.  See Exhibit E of the draft Agreement.</t>
  </si>
  <si>
    <t>"Residue from Composting/AD" is the residue from composting or digesting the compostable organics that were recovered from mixed waste</t>
  </si>
  <si>
    <t>MRF Residue</t>
  </si>
  <si>
    <t>Exported Mixed Plastic (AB 881)</t>
  </si>
  <si>
    <t>Glass Beneficiation Residue</t>
  </si>
  <si>
    <t>Contamination Rate</t>
  </si>
  <si>
    <r>
      <t xml:space="preserve">Contamination Rate means the % contamination by weight of the commodity </t>
    </r>
    <r>
      <rPr>
        <b/>
        <sz val="11"/>
        <color theme="1"/>
        <rFont val="Calibri"/>
        <family val="2"/>
        <scheme val="minor"/>
      </rPr>
      <t>when sold.</t>
    </r>
    <r>
      <rPr>
        <sz val="11"/>
        <color theme="1"/>
        <rFont val="Calibri"/>
        <family val="2"/>
        <scheme val="minor"/>
      </rPr>
      <t xml:space="preserve">  (e.g. the % of the shipped bale or load that can't be recycled by the buyer / the buyer's contamination limit.)</t>
    </r>
  </si>
  <si>
    <t>Do not include this cost in your Base Bid or Bid Alternate above.</t>
  </si>
  <si>
    <t>Residue from Mixed Waste Processing (MRF Residue)</t>
  </si>
  <si>
    <t>Residue from Composting/AD (Composting Residue)</t>
  </si>
  <si>
    <t>Total Residue (MRF Residue + Composting Residue)</t>
  </si>
  <si>
    <t>Transfer and Disposal of MRF Residue</t>
  </si>
  <si>
    <t>Contingency</t>
  </si>
  <si>
    <t>Contingency services are provided as a back-up in case EBMUD is temporarily unable to receive processed commercial food scraps, or the Authority's transfer station operator is temporarily unble to process them.</t>
  </si>
  <si>
    <t>On-Going</t>
  </si>
  <si>
    <t>Term</t>
  </si>
  <si>
    <t>For the cost proposal, assume an initial term of 15 years, with automatic "evergreen" renewal unless either party gives 5-years notice.</t>
  </si>
  <si>
    <t>10 Years</t>
  </si>
  <si>
    <t>20 Years</t>
  </si>
  <si>
    <t>Disposal Payment - Option #1 - All Sectors</t>
  </si>
  <si>
    <t>Authority's total Solid Waste from all sectors =   Approximately  82,000 Tons per Year</t>
  </si>
  <si>
    <t>Authority's SFD Solid Waste only = Approximately 44,000 Tons Per Year.  Assumes Commercial + MFD Solid Waste going to Mixed Waste Processor</t>
  </si>
  <si>
    <t>Disposal Payment - Option #2 - SFD Only</t>
  </si>
  <si>
    <t>% Contractor's Share to Deduct</t>
  </si>
  <si>
    <t>$ Contractor's Share to Deduct</t>
  </si>
  <si>
    <t>For the cost proposal, assume an initial term of 10 years</t>
  </si>
  <si>
    <t>Positive or negative, for a term of:</t>
  </si>
  <si>
    <t>5 Years</t>
  </si>
  <si>
    <t>15 Years</t>
  </si>
  <si>
    <t>Total Tons For Last 12 Months</t>
  </si>
  <si>
    <t>Inbound Single-Stream</t>
  </si>
  <si>
    <t>Residue %</t>
  </si>
  <si>
    <t>Diversion %</t>
  </si>
  <si>
    <t>MRF Processing</t>
  </si>
  <si>
    <t>Composting/AD Processing</t>
  </si>
  <si>
    <t>Transfer of Recovered Organics to Composting/AD Facility</t>
  </si>
  <si>
    <t>Transfer and Disposal of Composting/AD Residue</t>
  </si>
  <si>
    <t>% of Inbound Tons</t>
  </si>
  <si>
    <t>Cost Component</t>
  </si>
  <si>
    <t>Total $ / Inbound Ton</t>
  </si>
  <si>
    <t>MRF Processing Government Fees (Itemize)</t>
  </si>
  <si>
    <t>Transfer and Disposal of MRF Residue Government Fees (Itemize)</t>
  </si>
  <si>
    <t>Transfer of Recovered Organics to Composting/AD Facility Government Fees (Itemize)</t>
  </si>
  <si>
    <t>Composting/AD Processing Government Fees (Itemize)</t>
  </si>
  <si>
    <t>Transfer and Disposal of Composting/AD Residue Government Fees (Itemize)</t>
  </si>
  <si>
    <t>Total Solid Waste from All Sectors</t>
  </si>
  <si>
    <t>Note that itemized pricing may be used if one part of the process is not operating</t>
  </si>
  <si>
    <t>Authority's Mixed Waste from Commercial + MFD = Approximately  38,000 tons per year</t>
  </si>
  <si>
    <t>The "% of Inbound Tons" is the percentage of inbound tons that the specified cost component applies to</t>
  </si>
  <si>
    <t>Total Disposed (Residue + Landfill Uses)</t>
  </si>
  <si>
    <t>Tons Diverted</t>
  </si>
  <si>
    <t>% Diverted</t>
  </si>
  <si>
    <t xml:space="preserve">*Quantity limits per coupon are as follows: Residential Collection vehicles shall not exceed one (1) ton capacity; trailers shall not exceed five (5) feet by ten (10) feet; </t>
  </si>
  <si>
    <t xml:space="preserve">Bulky Items and/or Residential appliances shall be accepted, provided they are delivered in a manner that do not exceed these limitations. </t>
  </si>
  <si>
    <t>Proposer may choose to deduct all or a portion of the Contractor's Revenue Share from the Processing Cost to calculate their proposed Compensation Rate.  This deduction is referred to as the "Recyclable Materials Revenue Sharing Credit Tipping Component" in the draft Agreement</t>
  </si>
  <si>
    <t>The Bid Alternate is the cost to recover all of the commodities in the Base Bid plus any additional commodities that you wish to propose to recover for a higher compensation rate.</t>
  </si>
  <si>
    <t>Contractor's Revenue Share = 25% of Recyclables Revenue.  Contractor will remit 75% of Recyclables Revenue to the Authority.</t>
  </si>
  <si>
    <t>Compensation Rate = The  rate that the Authority will pay Contractor for each inbound ton of single-stream recyclables in year one of the Agreement (expressed in 2024 dollars).</t>
  </si>
  <si>
    <t>within 25 miles of the Authority's service area to transfer</t>
  </si>
  <si>
    <t xml:space="preserve">This % change will be applied to your proposed </t>
  </si>
  <si>
    <t>Processing Cost and Transfer Cost</t>
  </si>
  <si>
    <t>Discount on Contractor's Component of Transfer Payment for Being Awarded Multiple Commodities</t>
  </si>
  <si>
    <t>If the additional recyclables would significantly increase</t>
  </si>
  <si>
    <t>recyclables revenue, please propose revised revenue</t>
  </si>
  <si>
    <t>Note that the successful proposer will be required to maintain or exceed their proposed capture rates for each commodity.  See Exhibit N of the draft Agreement.</t>
  </si>
  <si>
    <t>Products from Composting/AD</t>
  </si>
  <si>
    <t>If you are proposing to provide a transfer station within 25 miles of the Authority's service area to transfer organics to your composting facility.</t>
  </si>
  <si>
    <t>If you are proposing to provide a transfer station within 25 miles of the Authority's service area to transfer solid waste to your landfill.</t>
  </si>
  <si>
    <t>If you are proposing to provide a transfer station within 25 miles of the Authority's service area to transfer solid waste  to your mixed waste processing facility.</t>
  </si>
  <si>
    <t>The Authority collects approximately 70,000 TPY of Commingled Organics and 5,000 TPY of Commercial Food Scraps.  Approximately 2,500 TPY of processed Commercial Food Scraps are sent to EBMUD for anaerobic digestion.</t>
  </si>
  <si>
    <t>Include all capital costs, including vehicle depreciation, in the Transfer Payment</t>
  </si>
  <si>
    <t>Transfer Payment pricing above assumes "stand alone" prices if awarded only one commodity.  Use the table below to indicate any discounts to the Total Contractor's Component if you are awarded multiple commodities.</t>
  </si>
  <si>
    <t>Discount %</t>
  </si>
  <si>
    <r>
      <t xml:space="preserve">Below please state the </t>
    </r>
    <r>
      <rPr>
        <b/>
        <sz val="11"/>
        <color theme="1"/>
        <rFont val="Calibri"/>
        <family val="2"/>
        <scheme val="minor"/>
      </rPr>
      <t>% change</t>
    </r>
    <r>
      <rPr>
        <sz val="11"/>
        <color theme="1"/>
        <rFont val="Calibri"/>
        <family val="2"/>
        <scheme val="minor"/>
      </rPr>
      <t xml:space="preserve"> in your cost proposal, positive or negative, for an initial term of:</t>
    </r>
  </si>
  <si>
    <r>
      <t>Below please state the</t>
    </r>
    <r>
      <rPr>
        <b/>
        <sz val="11"/>
        <color theme="1"/>
        <rFont val="Calibri"/>
        <family val="2"/>
        <scheme val="minor"/>
      </rPr>
      <t xml:space="preserve"> % change</t>
    </r>
    <r>
      <rPr>
        <sz val="11"/>
        <color theme="1"/>
        <rFont val="Calibri"/>
        <family val="2"/>
        <scheme val="minor"/>
      </rPr>
      <t xml:space="preserve"> in your cost proposal,</t>
    </r>
  </si>
  <si>
    <r>
      <t xml:space="preserve">Below please state the </t>
    </r>
    <r>
      <rPr>
        <b/>
        <sz val="11"/>
        <color theme="1"/>
        <rFont val="Calibri"/>
        <family val="2"/>
        <scheme val="minor"/>
      </rPr>
      <t>% change</t>
    </r>
    <r>
      <rPr>
        <sz val="11"/>
        <color theme="1"/>
        <rFont val="Calibri"/>
        <family val="2"/>
        <scheme val="minor"/>
      </rPr>
      <t xml:space="preserve"> in your cost proposal, positive or negative, for a term of: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</si>
</sst>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00_);_(&quot;$&quot;* \(#,##0.0000\);_(&quot;$&quot;* &quot;-&quot;??_);_(@_)"/>
    <numFmt numFmtId="165" formatCode="_(* #,##0_);_(* \(#,##0\);_(* &quot;-&quot;??_);_(@_)"/>
    <numFmt numFmtId="166" formatCode="_(&quot;$&quot;* #,##0.0000_);_(&quot;$&quot;* \(#,##0.0000\);_(&quot;$&quot;* &quot;-&quot;????_);_(@_)"/>
    <numFmt numFmtId="167" formatCode="_(&quot;$&quot;* #,##0_);_(&quot;$&quot;* \(#,##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9"/>
      <color indexed="81"/>
      <name val="Tahoma"/>
      <family val="2"/>
    </font>
    <font>
      <b/>
      <sz val="9"/>
      <color indexed="81"/>
      <name val="Tahoma"/>
      <family val="2"/>
    </font>
    <font>
      <b/>
      <sz val="12"/>
      <color theme="1"/>
      <name val="Calibri"/>
      <family val="2"/>
      <scheme val="minor"/>
    </font>
    <font>
      <i/>
      <sz val="11"/>
      <color theme="1"/>
      <name val="Calibri"/>
      <family val="2"/>
      <scheme val="minor"/>
    </font>
    <font>
      <b/>
      <sz val="11"/>
      <color rgb="FF00B05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0" fillId="2" borderId="1" xfId="0" applyFill="1" applyBorder="1"/>
    <xf numFmtId="164" fontId="0" fillId="2" borderId="5" xfId="2" applyNumberFormat="1" applyFont="1" applyFill="1" applyBorder="1"/>
    <xf numFmtId="164" fontId="0" fillId="2" borderId="6" xfId="2" applyNumberFormat="1" applyFont="1" applyFill="1" applyBorder="1"/>
    <xf numFmtId="43" fontId="0" fillId="0" borderId="1" xfId="1" applyFont="1" applyFill="1" applyBorder="1"/>
    <xf numFmtId="43" fontId="0" fillId="0" borderId="8" xfId="1" applyFont="1" applyFill="1" applyBorder="1"/>
    <xf numFmtId="44" fontId="0" fillId="0" borderId="1" xfId="2" applyFont="1" applyFill="1" applyBorder="1"/>
    <xf numFmtId="44" fontId="0" fillId="0" borderId="8" xfId="2" applyFont="1" applyFill="1" applyBorder="1"/>
    <xf numFmtId="44" fontId="0" fillId="0" borderId="11" xfId="2" applyFont="1" applyFill="1" applyBorder="1"/>
    <xf numFmtId="0" fontId="2" fillId="3" borderId="2" xfId="0" applyFont="1" applyFill="1" applyBorder="1"/>
    <xf numFmtId="0" fontId="2" fillId="3" borderId="12" xfId="0" applyFont="1" applyFill="1" applyBorder="1" applyAlignment="1">
      <alignment horizontal="center"/>
    </xf>
    <xf numFmtId="0" fontId="2" fillId="0" borderId="0" xfId="0" applyFont="1" applyAlignment="1">
      <alignment horizontal="center"/>
    </xf>
    <xf numFmtId="164" fontId="0" fillId="0" borderId="0" xfId="2" applyNumberFormat="1" applyFont="1" applyFill="1" applyBorder="1"/>
    <xf numFmtId="43" fontId="0" fillId="0" borderId="0" xfId="1" applyFont="1" applyFill="1" applyBorder="1"/>
    <xf numFmtId="44" fontId="0" fillId="0" borderId="0" xfId="2" applyFont="1" applyFill="1" applyBorder="1"/>
    <xf numFmtId="43" fontId="0" fillId="0" borderId="1" xfId="1" applyFont="1" applyFill="1" applyBorder="1" applyAlignment="1">
      <alignment horizontal="center"/>
    </xf>
    <xf numFmtId="0" fontId="0" fillId="0" borderId="4" xfId="0" applyBorder="1"/>
    <xf numFmtId="0" fontId="0" fillId="0" borderId="7" xfId="0" applyBorder="1"/>
    <xf numFmtId="0" fontId="3" fillId="0" borderId="9" xfId="0" applyFont="1" applyBorder="1"/>
    <xf numFmtId="0" fontId="3" fillId="2" borderId="1" xfId="0" applyFont="1" applyFill="1" applyBorder="1"/>
    <xf numFmtId="0" fontId="3" fillId="2" borderId="8" xfId="0" applyFont="1" applyFill="1" applyBorder="1"/>
    <xf numFmtId="44" fontId="0" fillId="0" borderId="1" xfId="2" applyFont="1" applyFill="1" applyBorder="1" applyAlignment="1">
      <alignment horizontal="center"/>
    </xf>
    <xf numFmtId="0" fontId="3" fillId="0" borderId="7" xfId="0" applyFont="1" applyBorder="1"/>
    <xf numFmtId="0" fontId="0" fillId="0" borderId="9" xfId="0" applyBorder="1"/>
    <xf numFmtId="44" fontId="0" fillId="0" borderId="10" xfId="0" applyNumberFormat="1" applyBorder="1"/>
    <xf numFmtId="44" fontId="0" fillId="0" borderId="11" xfId="0" applyNumberFormat="1" applyBorder="1"/>
    <xf numFmtId="44" fontId="0" fillId="2" borderId="1" xfId="2" applyFont="1" applyFill="1" applyBorder="1" applyAlignment="1">
      <alignment horizontal="center"/>
    </xf>
    <xf numFmtId="0" fontId="0" fillId="0" borderId="1" xfId="2" applyNumberFormat="1" applyFont="1" applyFill="1" applyBorder="1"/>
    <xf numFmtId="0" fontId="0" fillId="0" borderId="8" xfId="2" applyNumberFormat="1" applyFont="1" applyFill="1" applyBorder="1"/>
    <xf numFmtId="0" fontId="0" fillId="3" borderId="14" xfId="0" applyFill="1" applyBorder="1"/>
    <xf numFmtId="44" fontId="0" fillId="2" borderId="14" xfId="2" applyFont="1" applyFill="1" applyBorder="1"/>
    <xf numFmtId="0" fontId="0" fillId="0" borderId="5" xfId="0" applyBorder="1"/>
    <xf numFmtId="0" fontId="0" fillId="0" borderId="1" xfId="0" applyBorder="1"/>
    <xf numFmtId="44" fontId="0" fillId="2" borderId="1" xfId="2" applyFont="1" applyFill="1" applyBorder="1"/>
    <xf numFmtId="0" fontId="3" fillId="0" borderId="1" xfId="0" applyFont="1" applyBorder="1"/>
    <xf numFmtId="9" fontId="0" fillId="0" borderId="0" xfId="3" applyFont="1"/>
    <xf numFmtId="0" fontId="0" fillId="0" borderId="16" xfId="0" applyBorder="1"/>
    <xf numFmtId="0" fontId="0" fillId="2" borderId="8" xfId="0" applyFill="1" applyBorder="1"/>
    <xf numFmtId="0" fontId="2" fillId="3" borderId="12" xfId="0" applyFont="1" applyFill="1" applyBorder="1"/>
    <xf numFmtId="0" fontId="0" fillId="2" borderId="0" xfId="0" applyFill="1"/>
    <xf numFmtId="0" fontId="2" fillId="0" borderId="0" xfId="0" applyFont="1"/>
    <xf numFmtId="0" fontId="7" fillId="0" borderId="0" xfId="0" applyFont="1"/>
    <xf numFmtId="0" fontId="7" fillId="0" borderId="4" xfId="0" applyFont="1" applyBorder="1"/>
    <xf numFmtId="0" fontId="7" fillId="0" borderId="5" xfId="0" applyFont="1" applyBorder="1"/>
    <xf numFmtId="0" fontId="0" fillId="2" borderId="7" xfId="0" applyFill="1" applyBorder="1"/>
    <xf numFmtId="0" fontId="0" fillId="2" borderId="9" xfId="0" applyFill="1" applyBorder="1"/>
    <xf numFmtId="0" fontId="0" fillId="2" borderId="10" xfId="0" applyFill="1" applyBorder="1"/>
    <xf numFmtId="0" fontId="0" fillId="2" borderId="11" xfId="0" applyFill="1" applyBorder="1"/>
    <xf numFmtId="0" fontId="0" fillId="5" borderId="7" xfId="0" applyFill="1" applyBorder="1"/>
    <xf numFmtId="0" fontId="0" fillId="5" borderId="1" xfId="0" applyFill="1" applyBorder="1"/>
    <xf numFmtId="0" fontId="0" fillId="5" borderId="8" xfId="0" applyFill="1" applyBorder="1"/>
    <xf numFmtId="165" fontId="7" fillId="0" borderId="5" xfId="1" applyNumberFormat="1" applyFont="1" applyBorder="1"/>
    <xf numFmtId="165" fontId="0" fillId="2" borderId="1" xfId="1" applyNumberFormat="1" applyFont="1" applyFill="1" applyBorder="1"/>
    <xf numFmtId="165" fontId="0" fillId="2" borderId="10" xfId="1" applyNumberFormat="1" applyFont="1" applyFill="1" applyBorder="1"/>
    <xf numFmtId="165" fontId="0" fillId="2" borderId="19" xfId="1" applyNumberFormat="1" applyFont="1" applyFill="1" applyBorder="1"/>
    <xf numFmtId="44" fontId="7" fillId="0" borderId="5" xfId="2" applyFont="1" applyBorder="1"/>
    <xf numFmtId="0" fontId="0" fillId="5" borderId="9" xfId="0" applyFill="1" applyBorder="1" applyAlignment="1">
      <alignment horizontal="center"/>
    </xf>
    <xf numFmtId="0" fontId="0" fillId="5" borderId="10" xfId="0" applyFill="1" applyBorder="1" applyAlignment="1">
      <alignment horizontal="center"/>
    </xf>
    <xf numFmtId="0" fontId="0" fillId="5" borderId="23" xfId="0" applyFill="1" applyBorder="1" applyAlignment="1">
      <alignment horizontal="center"/>
    </xf>
    <xf numFmtId="0" fontId="0" fillId="5" borderId="11" xfId="0" applyFill="1" applyBorder="1" applyAlignment="1">
      <alignment horizontal="center"/>
    </xf>
    <xf numFmtId="0" fontId="2" fillId="3" borderId="1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15" xfId="0" applyFont="1" applyFill="1" applyBorder="1" applyAlignment="1">
      <alignment wrapText="1"/>
    </xf>
    <xf numFmtId="164" fontId="0" fillId="2" borderId="19" xfId="2" applyNumberFormat="1" applyFont="1" applyFill="1" applyBorder="1"/>
    <xf numFmtId="164" fontId="0" fillId="2" borderId="17" xfId="2" applyNumberFormat="1" applyFont="1" applyFill="1" applyBorder="1"/>
    <xf numFmtId="0" fontId="2" fillId="3" borderId="31" xfId="0" applyFont="1" applyFill="1" applyBorder="1" applyAlignment="1">
      <alignment vertical="center" wrapText="1"/>
    </xf>
    <xf numFmtId="0" fontId="2" fillId="3" borderId="32"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9" fontId="0" fillId="2" borderId="19" xfId="3" applyFont="1" applyFill="1" applyBorder="1"/>
    <xf numFmtId="9" fontId="0" fillId="2" borderId="1" xfId="3" applyFont="1" applyFill="1" applyBorder="1"/>
    <xf numFmtId="9" fontId="0" fillId="2" borderId="10" xfId="3" applyFont="1" applyFill="1" applyBorder="1"/>
    <xf numFmtId="166" fontId="0" fillId="0" borderId="19" xfId="0" applyNumberFormat="1" applyBorder="1"/>
    <xf numFmtId="166" fontId="0" fillId="0" borderId="19" xfId="0" applyNumberFormat="1" applyBorder="1" applyAlignment="1">
      <alignment horizontal="center"/>
    </xf>
    <xf numFmtId="166" fontId="0" fillId="0" borderId="17" xfId="0" applyNumberFormat="1" applyBorder="1"/>
    <xf numFmtId="166" fontId="0" fillId="0" borderId="17" xfId="0" applyNumberFormat="1" applyBorder="1" applyAlignment="1">
      <alignment horizontal="center"/>
    </xf>
    <xf numFmtId="166" fontId="0" fillId="0" borderId="3" xfId="0" applyNumberFormat="1" applyBorder="1" applyAlignment="1">
      <alignment horizontal="center"/>
    </xf>
    <xf numFmtId="166" fontId="0" fillId="0" borderId="3" xfId="0" applyNumberFormat="1" applyBorder="1"/>
    <xf numFmtId="166" fontId="0" fillId="0" borderId="13" xfId="0" applyNumberFormat="1" applyBorder="1" applyAlignment="1">
      <alignment horizontal="center"/>
    </xf>
    <xf numFmtId="0" fontId="3" fillId="0" borderId="0" xfId="0" applyFont="1"/>
    <xf numFmtId="44" fontId="0" fillId="2" borderId="8" xfId="2" applyFont="1" applyFill="1" applyBorder="1"/>
    <xf numFmtId="44" fontId="0" fillId="2" borderId="8" xfId="2" applyFont="1" applyFill="1" applyBorder="1" applyAlignment="1">
      <alignment horizontal="center"/>
    </xf>
    <xf numFmtId="164" fontId="0" fillId="2" borderId="7" xfId="2" applyNumberFormat="1" applyFont="1" applyFill="1" applyBorder="1"/>
    <xf numFmtId="164" fontId="0" fillId="2" borderId="8" xfId="2" applyNumberFormat="1" applyFont="1" applyFill="1" applyBorder="1"/>
    <xf numFmtId="44" fontId="0" fillId="0" borderId="9" xfId="2" applyFont="1" applyFill="1" applyBorder="1"/>
    <xf numFmtId="0" fontId="0" fillId="0" borderId="41" xfId="0" applyBorder="1"/>
    <xf numFmtId="0" fontId="3" fillId="0" borderId="43" xfId="0" applyFont="1" applyBorder="1"/>
    <xf numFmtId="0" fontId="2" fillId="3" borderId="39" xfId="0" applyFont="1" applyFill="1" applyBorder="1" applyAlignment="1">
      <alignment horizontal="center"/>
    </xf>
    <xf numFmtId="0" fontId="2" fillId="3" borderId="40" xfId="0" applyFont="1" applyFill="1" applyBorder="1" applyAlignment="1">
      <alignment horizontal="center"/>
    </xf>
    <xf numFmtId="0" fontId="2" fillId="3" borderId="31" xfId="0" applyFont="1" applyFill="1" applyBorder="1"/>
    <xf numFmtId="167" fontId="7" fillId="0" borderId="5" xfId="2" applyNumberFormat="1" applyFont="1" applyBorder="1"/>
    <xf numFmtId="167" fontId="7" fillId="0" borderId="32" xfId="2" applyNumberFormat="1" applyFont="1" applyBorder="1"/>
    <xf numFmtId="0" fontId="0" fillId="6" borderId="0" xfId="0" applyFill="1"/>
    <xf numFmtId="0" fontId="0" fillId="3" borderId="7" xfId="0" applyFill="1" applyBorder="1" applyAlignment="1">
      <alignment horizontal="center"/>
    </xf>
    <xf numFmtId="0" fontId="0" fillId="3" borderId="8" xfId="0" applyFill="1" applyBorder="1" applyAlignment="1">
      <alignment horizontal="center"/>
    </xf>
    <xf numFmtId="0" fontId="3" fillId="2" borderId="42" xfId="0" applyFont="1" applyFill="1" applyBorder="1"/>
    <xf numFmtId="0" fontId="0" fillId="0" borderId="0" xfId="0" applyAlignment="1">
      <alignment horizontal="right"/>
    </xf>
    <xf numFmtId="0" fontId="0" fillId="0" borderId="0" xfId="0" applyAlignment="1">
      <alignment horizontal="left"/>
    </xf>
    <xf numFmtId="165" fontId="0" fillId="2" borderId="8" xfId="1" applyNumberFormat="1" applyFont="1" applyFill="1" applyBorder="1"/>
    <xf numFmtId="0" fontId="0" fillId="2" borderId="7" xfId="0" applyFill="1" applyBorder="1" applyAlignment="1">
      <alignment horizontal="right"/>
    </xf>
    <xf numFmtId="0" fontId="3" fillId="6" borderId="4" xfId="0" applyFont="1" applyFill="1" applyBorder="1"/>
    <xf numFmtId="0" fontId="3" fillId="6" borderId="7" xfId="0" applyFont="1" applyFill="1" applyBorder="1"/>
    <xf numFmtId="0" fontId="3" fillId="6" borderId="7" xfId="0" applyFont="1" applyFill="1" applyBorder="1" applyAlignment="1">
      <alignment horizontal="right"/>
    </xf>
    <xf numFmtId="0" fontId="3" fillId="6" borderId="9" xfId="0" applyFont="1" applyFill="1" applyBorder="1"/>
    <xf numFmtId="0" fontId="3" fillId="6" borderId="16" xfId="0" applyFont="1" applyFill="1" applyBorder="1"/>
    <xf numFmtId="0" fontId="3" fillId="6" borderId="31" xfId="0" applyFont="1" applyFill="1" applyBorder="1"/>
    <xf numFmtId="0" fontId="3" fillId="2" borderId="7" xfId="0" applyFont="1" applyFill="1" applyBorder="1" applyAlignment="1">
      <alignment horizontal="right"/>
    </xf>
    <xf numFmtId="9" fontId="3" fillId="6" borderId="11" xfId="3" applyFont="1" applyFill="1" applyBorder="1"/>
    <xf numFmtId="0" fontId="3" fillId="6" borderId="0" xfId="0" applyFont="1" applyFill="1"/>
    <xf numFmtId="0" fontId="0" fillId="3" borderId="32" xfId="0" applyFill="1" applyBorder="1"/>
    <xf numFmtId="0" fontId="0" fillId="0" borderId="33" xfId="0" applyBorder="1"/>
    <xf numFmtId="44" fontId="0" fillId="2" borderId="6" xfId="2" applyFont="1" applyFill="1" applyBorder="1"/>
    <xf numFmtId="44" fontId="0" fillId="0" borderId="11" xfId="2" applyFont="1" applyBorder="1"/>
    <xf numFmtId="44" fontId="0" fillId="0" borderId="8" xfId="2" applyFont="1" applyBorder="1"/>
    <xf numFmtId="44" fontId="0" fillId="2" borderId="32" xfId="2" applyFont="1" applyFill="1" applyBorder="1"/>
    <xf numFmtId="10" fontId="7" fillId="0" borderId="22" xfId="0" applyNumberFormat="1" applyFont="1" applyBorder="1" applyAlignment="1">
      <alignment horizontal="right"/>
    </xf>
    <xf numFmtId="10" fontId="7" fillId="0" borderId="6" xfId="0" applyNumberFormat="1" applyFont="1" applyBorder="1" applyAlignment="1">
      <alignment horizontal="right"/>
    </xf>
    <xf numFmtId="44" fontId="0" fillId="6" borderId="17" xfId="2" applyFont="1" applyFill="1" applyBorder="1"/>
    <xf numFmtId="9" fontId="0" fillId="2" borderId="14" xfId="3" applyFont="1" applyFill="1" applyBorder="1"/>
    <xf numFmtId="0" fontId="0" fillId="0" borderId="47" xfId="0" applyBorder="1"/>
    <xf numFmtId="44" fontId="0" fillId="0" borderId="48" xfId="2" applyFont="1" applyBorder="1"/>
    <xf numFmtId="44" fontId="0" fillId="6" borderId="11" xfId="2" applyFont="1" applyFill="1" applyBorder="1"/>
    <xf numFmtId="9" fontId="0" fillId="2" borderId="48" xfId="3" applyFont="1" applyFill="1" applyBorder="1"/>
    <xf numFmtId="44" fontId="0" fillId="2" borderId="17" xfId="2" applyFont="1" applyFill="1" applyBorder="1"/>
    <xf numFmtId="165" fontId="0" fillId="0" borderId="0" xfId="0" applyNumberFormat="1"/>
    <xf numFmtId="0" fontId="0" fillId="0" borderId="50" xfId="0" applyBorder="1"/>
    <xf numFmtId="0" fontId="0" fillId="0" borderId="21" xfId="0" applyBorder="1"/>
    <xf numFmtId="0" fontId="0" fillId="0" borderId="46" xfId="0" applyBorder="1"/>
    <xf numFmtId="0" fontId="0" fillId="0" borderId="51" xfId="0" applyBorder="1"/>
    <xf numFmtId="9" fontId="0" fillId="0" borderId="44" xfId="3" applyFont="1" applyBorder="1"/>
    <xf numFmtId="9" fontId="0" fillId="0" borderId="43" xfId="3" applyFont="1" applyBorder="1"/>
    <xf numFmtId="165" fontId="0" fillId="2" borderId="14" xfId="1" applyNumberFormat="1" applyFont="1" applyFill="1" applyBorder="1"/>
    <xf numFmtId="165" fontId="0" fillId="2" borderId="44" xfId="1" applyNumberFormat="1" applyFont="1" applyFill="1" applyBorder="1"/>
    <xf numFmtId="165" fontId="0" fillId="2" borderId="42" xfId="1" applyNumberFormat="1" applyFont="1" applyFill="1" applyBorder="1"/>
    <xf numFmtId="165" fontId="0" fillId="0" borderId="43" xfId="1" applyNumberFormat="1" applyFont="1" applyFill="1" applyBorder="1"/>
    <xf numFmtId="165" fontId="3" fillId="6" borderId="0" xfId="1" applyNumberFormat="1" applyFont="1" applyFill="1" applyBorder="1"/>
    <xf numFmtId="9" fontId="3" fillId="6" borderId="0" xfId="3" applyFont="1" applyFill="1" applyBorder="1"/>
    <xf numFmtId="9" fontId="0" fillId="0" borderId="0" xfId="2" applyNumberFormat="1" applyFont="1" applyFill="1" applyBorder="1" applyAlignment="1">
      <alignment horizontal="center"/>
    </xf>
    <xf numFmtId="44" fontId="0" fillId="0" borderId="0" xfId="2" applyFont="1" applyFill="1" applyBorder="1" applyAlignment="1">
      <alignment horizontal="center"/>
    </xf>
    <xf numFmtId="165" fontId="3" fillId="0" borderId="0" xfId="1" applyNumberFormat="1" applyFont="1" applyFill="1" applyBorder="1" applyAlignment="1">
      <alignment horizontal="center"/>
    </xf>
    <xf numFmtId="165" fontId="3" fillId="0" borderId="0" xfId="1" applyNumberFormat="1" applyFont="1" applyFill="1" applyBorder="1"/>
    <xf numFmtId="9" fontId="0" fillId="0" borderId="0" xfId="3" applyFont="1" applyFill="1" applyBorder="1"/>
    <xf numFmtId="0" fontId="0" fillId="3" borderId="53" xfId="0" applyFill="1" applyBorder="1" applyAlignment="1">
      <alignment horizontal="center"/>
    </xf>
    <xf numFmtId="165" fontId="0" fillId="6" borderId="8" xfId="1" applyNumberFormat="1" applyFont="1" applyFill="1" applyBorder="1"/>
    <xf numFmtId="9" fontId="0" fillId="6" borderId="11" xfId="3" applyFont="1" applyFill="1" applyBorder="1"/>
    <xf numFmtId="44" fontId="0" fillId="0" borderId="0" xfId="0" applyNumberFormat="1"/>
    <xf numFmtId="165" fontId="3" fillId="2" borderId="30" xfId="1" applyNumberFormat="1" applyFont="1" applyFill="1" applyBorder="1"/>
    <xf numFmtId="165" fontId="0" fillId="6" borderId="17" xfId="1" applyNumberFormat="1" applyFont="1" applyFill="1" applyBorder="1"/>
    <xf numFmtId="165" fontId="0" fillId="0" borderId="6" xfId="1" applyNumberFormat="1" applyFont="1" applyFill="1" applyBorder="1"/>
    <xf numFmtId="165" fontId="0" fillId="2" borderId="11" xfId="1" applyNumberFormat="1" applyFont="1" applyFill="1" applyBorder="1"/>
    <xf numFmtId="0" fontId="3" fillId="0" borderId="31" xfId="0" applyFont="1" applyBorder="1"/>
    <xf numFmtId="0" fontId="0" fillId="0" borderId="7" xfId="0" applyBorder="1" applyAlignment="1">
      <alignment horizontal="right"/>
    </xf>
    <xf numFmtId="0" fontId="0" fillId="0" borderId="9" xfId="0" applyBorder="1" applyAlignment="1">
      <alignment horizontal="right"/>
    </xf>
    <xf numFmtId="0" fontId="0" fillId="0" borderId="16" xfId="0" applyBorder="1" applyAlignment="1">
      <alignment horizontal="right"/>
    </xf>
    <xf numFmtId="167" fontId="0" fillId="2" borderId="1" xfId="2" applyNumberFormat="1" applyFont="1" applyFill="1" applyBorder="1"/>
    <xf numFmtId="167" fontId="0" fillId="2" borderId="10" xfId="2" applyNumberFormat="1" applyFont="1" applyFill="1" applyBorder="1"/>
    <xf numFmtId="167" fontId="0" fillId="2" borderId="19" xfId="2" applyNumberFormat="1" applyFont="1" applyFill="1" applyBorder="1"/>
    <xf numFmtId="9" fontId="0" fillId="2" borderId="24" xfId="3" applyFont="1" applyFill="1" applyBorder="1"/>
    <xf numFmtId="9" fontId="0" fillId="2" borderId="23" xfId="3" applyFont="1" applyFill="1" applyBorder="1"/>
    <xf numFmtId="43" fontId="3" fillId="2" borderId="33" xfId="1" applyFont="1" applyFill="1" applyBorder="1" applyAlignment="1">
      <alignment horizontal="center"/>
    </xf>
    <xf numFmtId="43" fontId="3" fillId="6" borderId="6" xfId="1" applyFont="1" applyFill="1" applyBorder="1"/>
    <xf numFmtId="43" fontId="3" fillId="2" borderId="8" xfId="1" applyFont="1" applyFill="1" applyBorder="1"/>
    <xf numFmtId="43" fontId="3" fillId="2" borderId="11" xfId="1" applyFont="1" applyFill="1" applyBorder="1"/>
    <xf numFmtId="43" fontId="3" fillId="6" borderId="17" xfId="1" applyFont="1" applyFill="1" applyBorder="1"/>
    <xf numFmtId="43" fontId="3" fillId="6" borderId="8" xfId="1" applyFont="1" applyFill="1" applyBorder="1"/>
    <xf numFmtId="0" fontId="0" fillId="3" borderId="54" xfId="0" applyFill="1" applyBorder="1" applyAlignment="1">
      <alignment horizontal="center"/>
    </xf>
    <xf numFmtId="0" fontId="0" fillId="3" borderId="55" xfId="0" applyFill="1" applyBorder="1" applyAlignment="1">
      <alignment horizontal="center"/>
    </xf>
    <xf numFmtId="0" fontId="0" fillId="3" borderId="15" xfId="0" applyFill="1" applyBorder="1" applyAlignment="1">
      <alignment horizontal="center"/>
    </xf>
    <xf numFmtId="0" fontId="0" fillId="3" borderId="48" xfId="0" applyFill="1" applyBorder="1" applyAlignment="1">
      <alignment horizontal="center"/>
    </xf>
    <xf numFmtId="0" fontId="0" fillId="6" borderId="41" xfId="0" applyFill="1" applyBorder="1" applyAlignment="1">
      <alignment horizontal="left"/>
    </xf>
    <xf numFmtId="9" fontId="0" fillId="6" borderId="56" xfId="3" applyFont="1" applyFill="1" applyBorder="1" applyAlignment="1">
      <alignment horizontal="center"/>
    </xf>
    <xf numFmtId="44" fontId="0" fillId="2" borderId="5" xfId="2" applyFont="1" applyFill="1" applyBorder="1" applyAlignment="1">
      <alignment horizontal="center"/>
    </xf>
    <xf numFmtId="44" fontId="0" fillId="6" borderId="6" xfId="2" applyFont="1" applyFill="1" applyBorder="1" applyAlignment="1">
      <alignment horizontal="center"/>
    </xf>
    <xf numFmtId="9" fontId="0" fillId="6" borderId="5" xfId="3" applyFont="1" applyFill="1" applyBorder="1" applyAlignment="1">
      <alignment horizontal="center"/>
    </xf>
    <xf numFmtId="0" fontId="3" fillId="2" borderId="43" xfId="0" applyFont="1" applyFill="1" applyBorder="1"/>
    <xf numFmtId="9" fontId="0" fillId="2" borderId="36" xfId="3" applyFont="1" applyFill="1" applyBorder="1" applyAlignment="1">
      <alignment horizontal="center"/>
    </xf>
    <xf numFmtId="44" fontId="0" fillId="2" borderId="10" xfId="2" applyFont="1" applyFill="1" applyBorder="1" applyAlignment="1">
      <alignment horizontal="center"/>
    </xf>
    <xf numFmtId="44" fontId="0" fillId="6" borderId="11" xfId="2" applyFont="1" applyFill="1" applyBorder="1" applyAlignment="1">
      <alignment horizontal="center"/>
    </xf>
    <xf numFmtId="9" fontId="0" fillId="2" borderId="10" xfId="3" applyFont="1" applyFill="1" applyBorder="1" applyAlignment="1">
      <alignment horizontal="center"/>
    </xf>
    <xf numFmtId="0" fontId="3" fillId="6" borderId="41" xfId="0" applyFont="1" applyFill="1" applyBorder="1"/>
    <xf numFmtId="9" fontId="0" fillId="2" borderId="56" xfId="3" applyFont="1" applyFill="1" applyBorder="1" applyAlignment="1">
      <alignment horizontal="center"/>
    </xf>
    <xf numFmtId="9" fontId="0" fillId="2" borderId="5" xfId="3" applyFont="1" applyFill="1" applyBorder="1" applyAlignment="1">
      <alignment horizontal="center"/>
    </xf>
    <xf numFmtId="0" fontId="0" fillId="6" borderId="41" xfId="0" applyFill="1" applyBorder="1"/>
    <xf numFmtId="0" fontId="0" fillId="2" borderId="43" xfId="0" applyFill="1" applyBorder="1"/>
    <xf numFmtId="0" fontId="3" fillId="0" borderId="57" xfId="0" applyFont="1" applyBorder="1"/>
    <xf numFmtId="9" fontId="0" fillId="0" borderId="58" xfId="2" applyNumberFormat="1" applyFont="1" applyFill="1" applyBorder="1" applyAlignment="1">
      <alignment horizontal="center"/>
    </xf>
    <xf numFmtId="44" fontId="0" fillId="0" borderId="3" xfId="2" applyFont="1" applyFill="1" applyBorder="1" applyAlignment="1">
      <alignment horizontal="center"/>
    </xf>
    <xf numFmtId="44" fontId="0" fillId="0" borderId="13" xfId="2" applyFont="1" applyFill="1" applyBorder="1"/>
    <xf numFmtId="9" fontId="0" fillId="0" borderId="3" xfId="2" applyNumberFormat="1" applyFont="1" applyFill="1" applyBorder="1" applyAlignment="1">
      <alignment horizontal="center"/>
    </xf>
    <xf numFmtId="44" fontId="0" fillId="2" borderId="10" xfId="2" applyFont="1" applyFill="1" applyBorder="1"/>
    <xf numFmtId="0" fontId="0" fillId="0" borderId="7" xfId="0" applyBorder="1" applyAlignment="1">
      <alignment horizontal="left"/>
    </xf>
    <xf numFmtId="0" fontId="0" fillId="0" borderId="1"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34" xfId="0" applyFont="1" applyFill="1" applyBorder="1" applyAlignment="1">
      <alignment horizontal="left"/>
    </xf>
    <xf numFmtId="0" fontId="2" fillId="3" borderId="35" xfId="0" applyFont="1" applyFill="1" applyBorder="1" applyAlignment="1">
      <alignment horizontal="left"/>
    </xf>
    <xf numFmtId="0" fontId="2" fillId="3" borderId="36" xfId="0" applyFont="1" applyFill="1" applyBorder="1" applyAlignment="1">
      <alignment horizontal="left"/>
    </xf>
    <xf numFmtId="0" fontId="0" fillId="0" borderId="16" xfId="0" applyBorder="1" applyAlignment="1">
      <alignment horizontal="left"/>
    </xf>
    <xf numFmtId="0" fontId="0" fillId="0" borderId="19" xfId="0" applyBorder="1" applyAlignment="1">
      <alignment horizontal="left"/>
    </xf>
    <xf numFmtId="0" fontId="2" fillId="5" borderId="28" xfId="0" applyFont="1" applyFill="1" applyBorder="1" applyAlignment="1">
      <alignment horizontal="center"/>
    </xf>
    <xf numFmtId="0" fontId="2" fillId="5" borderId="30" xfId="0" applyFont="1" applyFill="1" applyBorder="1" applyAlignment="1">
      <alignment horizontal="center"/>
    </xf>
    <xf numFmtId="0" fontId="6" fillId="4" borderId="28" xfId="0" applyFont="1" applyFill="1" applyBorder="1" applyAlignment="1">
      <alignment horizontal="center"/>
    </xf>
    <xf numFmtId="0" fontId="6" fillId="4" borderId="29" xfId="0" applyFont="1" applyFill="1" applyBorder="1" applyAlignment="1">
      <alignment horizontal="center"/>
    </xf>
    <xf numFmtId="0" fontId="6" fillId="4" borderId="30" xfId="0" applyFont="1" applyFill="1" applyBorder="1" applyAlignment="1">
      <alignment horizontal="center"/>
    </xf>
    <xf numFmtId="0" fontId="6" fillId="4" borderId="25" xfId="0" applyFont="1" applyFill="1" applyBorder="1" applyAlignment="1">
      <alignment horizontal="center"/>
    </xf>
    <xf numFmtId="0" fontId="6" fillId="4" borderId="26" xfId="0" applyFont="1" applyFill="1" applyBorder="1" applyAlignment="1">
      <alignment horizontal="center"/>
    </xf>
    <xf numFmtId="0" fontId="6" fillId="4" borderId="27" xfId="0" applyFont="1" applyFill="1" applyBorder="1" applyAlignment="1">
      <alignment horizontal="center"/>
    </xf>
    <xf numFmtId="0" fontId="2" fillId="5" borderId="20" xfId="0" applyFont="1" applyFill="1" applyBorder="1" applyAlignment="1">
      <alignment horizontal="center"/>
    </xf>
    <xf numFmtId="0" fontId="2" fillId="5" borderId="18" xfId="0" applyFont="1" applyFill="1" applyBorder="1" applyAlignment="1">
      <alignment horizontal="center"/>
    </xf>
    <xf numFmtId="0" fontId="2" fillId="5" borderId="21" xfId="0" applyFont="1" applyFill="1" applyBorder="1" applyAlignment="1">
      <alignment horizontal="center"/>
    </xf>
    <xf numFmtId="0" fontId="2" fillId="4" borderId="25" xfId="0" applyFont="1" applyFill="1" applyBorder="1" applyAlignment="1">
      <alignment horizont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8" fillId="3" borderId="39" xfId="0" applyFont="1" applyFill="1" applyBorder="1" applyAlignment="1">
      <alignment horizontal="center"/>
    </xf>
    <xf numFmtId="0" fontId="8" fillId="3" borderId="40"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45" xfId="0" applyFont="1" applyFill="1" applyBorder="1" applyAlignment="1">
      <alignment horizontal="center"/>
    </xf>
    <xf numFmtId="0" fontId="2" fillId="3" borderId="46" xfId="0" applyFont="1" applyFill="1" applyBorder="1" applyAlignment="1">
      <alignment horizontal="center"/>
    </xf>
    <xf numFmtId="0" fontId="2" fillId="3" borderId="28" xfId="0" applyFont="1" applyFill="1" applyBorder="1" applyAlignment="1">
      <alignment horizontal="center"/>
    </xf>
    <xf numFmtId="0" fontId="2" fillId="3" borderId="30" xfId="0" applyFont="1" applyFill="1" applyBorder="1" applyAlignment="1">
      <alignment horizontal="center"/>
    </xf>
    <xf numFmtId="0" fontId="0" fillId="3" borderId="49" xfId="0" applyFill="1" applyBorder="1" applyAlignment="1">
      <alignment horizontal="center"/>
    </xf>
    <xf numFmtId="0" fontId="0" fillId="3" borderId="46" xfId="0" applyFill="1" applyBorder="1" applyAlignment="1">
      <alignment horizontal="center"/>
    </xf>
    <xf numFmtId="0" fontId="0" fillId="3" borderId="52" xfId="0" applyFill="1" applyBorder="1" applyAlignment="1">
      <alignment horizontal="center"/>
    </xf>
    <xf numFmtId="0" fontId="2" fillId="3" borderId="2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26C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A0D4-B2D9-4E01-A2FE-B8D0DDA95CC9}">
  <sheetPr>
    <pageSetUpPr fitToPage="1"/>
  </sheetPr>
  <dimension ref="C2:K62"/>
  <sheetViews>
    <sheetView topLeftCell="A40" zoomScaleNormal="100" workbookViewId="0">
      <selection activeCell="D62" sqref="D62"/>
    </sheetView>
  </sheetViews>
  <sheetFormatPr defaultRowHeight="14.35" x14ac:dyDescent="0.5"/>
  <cols>
    <col min="3" max="3" width="43.5859375" customWidth="1"/>
    <col min="4" max="4" width="14.1171875" customWidth="1"/>
    <col min="5" max="5" width="12.41015625" customWidth="1"/>
    <col min="6" max="6" width="13" customWidth="1"/>
    <col min="7" max="7" width="15.1171875" customWidth="1"/>
    <col min="8" max="8" width="13" customWidth="1"/>
    <col min="9" max="9" width="14.703125" customWidth="1"/>
    <col min="10" max="10" width="12.5859375" customWidth="1"/>
    <col min="11" max="11" width="14.29296875" customWidth="1"/>
  </cols>
  <sheetData>
    <row r="2" spans="3:10" x14ac:dyDescent="0.5">
      <c r="C2" s="1" t="s">
        <v>4</v>
      </c>
    </row>
    <row r="4" spans="3:10" x14ac:dyDescent="0.5">
      <c r="C4" t="s">
        <v>39</v>
      </c>
    </row>
    <row r="6" spans="3:10" ht="29" thickBot="1" x14ac:dyDescent="0.55000000000000004">
      <c r="C6" s="62" t="s">
        <v>57</v>
      </c>
      <c r="D6" s="61" t="s">
        <v>2</v>
      </c>
      <c r="E6" s="61" t="s">
        <v>3</v>
      </c>
      <c r="F6" s="60" t="s">
        <v>53</v>
      </c>
      <c r="G6" s="60" t="s">
        <v>52</v>
      </c>
      <c r="H6" s="11"/>
      <c r="I6" s="11"/>
      <c r="J6" s="11"/>
    </row>
    <row r="7" spans="3:10" x14ac:dyDescent="0.5">
      <c r="C7" s="31" t="s">
        <v>6</v>
      </c>
      <c r="D7" s="2">
        <v>0</v>
      </c>
      <c r="E7" s="2">
        <v>0</v>
      </c>
      <c r="F7" s="2">
        <v>0</v>
      </c>
      <c r="G7" s="2">
        <v>0</v>
      </c>
      <c r="H7" s="12"/>
      <c r="I7" s="12"/>
      <c r="J7" s="12"/>
    </row>
    <row r="8" spans="3:10" x14ac:dyDescent="0.5">
      <c r="C8" s="32" t="s">
        <v>51</v>
      </c>
      <c r="D8" s="15" t="s">
        <v>7</v>
      </c>
      <c r="E8" s="15" t="s">
        <v>7</v>
      </c>
      <c r="F8" s="26">
        <v>0</v>
      </c>
      <c r="G8" s="33">
        <v>0</v>
      </c>
      <c r="H8" s="13"/>
      <c r="I8" s="13"/>
      <c r="J8" s="13"/>
    </row>
    <row r="9" spans="3:10" x14ac:dyDescent="0.5">
      <c r="C9" s="32" t="s">
        <v>10</v>
      </c>
      <c r="D9" s="21">
        <f>SUM(D7:D8)</f>
        <v>0</v>
      </c>
      <c r="E9" s="21">
        <f>SUM(E7:E8)</f>
        <v>0</v>
      </c>
      <c r="F9" s="21">
        <f>SUM(F7:F8)</f>
        <v>0</v>
      </c>
      <c r="G9" s="21">
        <f>SUM(G7:G8)</f>
        <v>0</v>
      </c>
      <c r="H9" s="14"/>
      <c r="I9" s="14"/>
      <c r="J9" s="14"/>
    </row>
    <row r="10" spans="3:10" x14ac:dyDescent="0.5">
      <c r="C10" s="34" t="s">
        <v>48</v>
      </c>
      <c r="D10" s="33">
        <v>0</v>
      </c>
      <c r="E10" s="33">
        <v>0</v>
      </c>
      <c r="F10" s="33">
        <v>0</v>
      </c>
      <c r="G10" s="33">
        <v>0</v>
      </c>
      <c r="H10" s="14"/>
      <c r="I10" s="14"/>
      <c r="J10" s="14"/>
    </row>
    <row r="11" spans="3:10" x14ac:dyDescent="0.5">
      <c r="C11" s="34" t="s">
        <v>8</v>
      </c>
      <c r="D11" s="6">
        <f>SUM(D9:D10)</f>
        <v>0</v>
      </c>
      <c r="E11" s="6">
        <f>SUM(E9:E10)</f>
        <v>0</v>
      </c>
      <c r="F11" s="6">
        <f>SUM(F9:F10)</f>
        <v>0</v>
      </c>
      <c r="G11" s="6">
        <f>SUM(G9:G10)</f>
        <v>0</v>
      </c>
    </row>
    <row r="12" spans="3:10" x14ac:dyDescent="0.5">
      <c r="C12" s="82"/>
      <c r="D12" s="14"/>
      <c r="E12" s="14"/>
      <c r="F12" s="14"/>
      <c r="G12" s="14"/>
    </row>
    <row r="13" spans="3:10" x14ac:dyDescent="0.5">
      <c r="C13" t="s">
        <v>81</v>
      </c>
      <c r="D13" s="14"/>
      <c r="E13" s="14"/>
      <c r="F13" s="14"/>
      <c r="G13" s="14"/>
    </row>
    <row r="14" spans="3:10" x14ac:dyDescent="0.5">
      <c r="C14" s="82" t="s">
        <v>75</v>
      </c>
      <c r="D14" s="14"/>
      <c r="E14" s="14"/>
      <c r="F14" s="14"/>
      <c r="G14" s="14"/>
    </row>
    <row r="15" spans="3:10" x14ac:dyDescent="0.5">
      <c r="C15" s="82"/>
      <c r="D15" s="14"/>
      <c r="E15" s="14"/>
      <c r="F15" s="14"/>
      <c r="G15" s="14"/>
    </row>
    <row r="16" spans="3:10" x14ac:dyDescent="0.5">
      <c r="C16" s="82" t="s">
        <v>202</v>
      </c>
      <c r="D16" s="14"/>
      <c r="E16" s="14"/>
      <c r="F16" s="14"/>
      <c r="G16" s="14"/>
    </row>
    <row r="17" spans="3:10" x14ac:dyDescent="0.5">
      <c r="D17" s="14"/>
      <c r="E17" s="14"/>
      <c r="F17" s="14"/>
      <c r="G17" s="14"/>
    </row>
    <row r="18" spans="3:10" x14ac:dyDescent="0.5">
      <c r="C18" s="82" t="s">
        <v>203</v>
      </c>
      <c r="D18" s="14"/>
      <c r="E18" s="14"/>
      <c r="F18" s="14"/>
      <c r="G18" s="14"/>
    </row>
    <row r="19" spans="3:10" ht="14.7" thickBot="1" x14ac:dyDescent="0.55000000000000004">
      <c r="C19" s="82"/>
      <c r="D19" s="14"/>
      <c r="E19" s="14"/>
      <c r="F19" s="14"/>
      <c r="G19" s="14"/>
    </row>
    <row r="20" spans="3:10" x14ac:dyDescent="0.5">
      <c r="C20" s="197" t="s">
        <v>193</v>
      </c>
      <c r="D20" s="198"/>
      <c r="E20" s="198"/>
      <c r="F20" s="198"/>
      <c r="G20" s="198"/>
      <c r="H20" s="198"/>
      <c r="I20" s="198"/>
      <c r="J20" s="199"/>
    </row>
    <row r="21" spans="3:10" ht="29" thickBot="1" x14ac:dyDescent="0.55000000000000004">
      <c r="C21" s="200" t="s">
        <v>61</v>
      </c>
      <c r="D21" s="201"/>
      <c r="E21" s="202"/>
      <c r="F21" s="69" t="s">
        <v>204</v>
      </c>
      <c r="G21" s="69" t="s">
        <v>2</v>
      </c>
      <c r="H21" s="69" t="s">
        <v>3</v>
      </c>
      <c r="I21" s="70" t="s">
        <v>53</v>
      </c>
      <c r="J21" s="71" t="s">
        <v>52</v>
      </c>
    </row>
    <row r="22" spans="3:10" x14ac:dyDescent="0.5">
      <c r="C22" s="203" t="s">
        <v>62</v>
      </c>
      <c r="D22" s="204"/>
      <c r="E22" s="204"/>
      <c r="F22" s="72"/>
      <c r="G22" s="75">
        <f>$D$9*(1-$F22)</f>
        <v>0</v>
      </c>
      <c r="H22" s="75">
        <f>$E$9*(1-$F22)</f>
        <v>0</v>
      </c>
      <c r="I22" s="75">
        <f>$F$9*(1-$F22)</f>
        <v>0</v>
      </c>
      <c r="J22" s="77">
        <f>$G$9*(1-$F22)</f>
        <v>0</v>
      </c>
    </row>
    <row r="23" spans="3:10" x14ac:dyDescent="0.5">
      <c r="C23" s="193" t="s">
        <v>63</v>
      </c>
      <c r="D23" s="194"/>
      <c r="E23" s="194"/>
      <c r="F23" s="73"/>
      <c r="G23" s="76" t="s">
        <v>7</v>
      </c>
      <c r="H23" s="75">
        <f>$E$9*(1-$F23)</f>
        <v>0</v>
      </c>
      <c r="I23" s="75">
        <f>$F$9*(1-$F23)</f>
        <v>0</v>
      </c>
      <c r="J23" s="77">
        <f>$G$9*(1-$F23)</f>
        <v>0</v>
      </c>
    </row>
    <row r="24" spans="3:10" x14ac:dyDescent="0.5">
      <c r="C24" s="193" t="s">
        <v>64</v>
      </c>
      <c r="D24" s="194"/>
      <c r="E24" s="194"/>
      <c r="F24" s="73"/>
      <c r="G24" s="75">
        <f>$D$9*(1-$F24)</f>
        <v>0</v>
      </c>
      <c r="H24" s="76" t="s">
        <v>7</v>
      </c>
      <c r="I24" s="75">
        <f>$F$9*(1-$F24)</f>
        <v>0</v>
      </c>
      <c r="J24" s="77">
        <f>$G$9*(1-$F24)</f>
        <v>0</v>
      </c>
    </row>
    <row r="25" spans="3:10" x14ac:dyDescent="0.5">
      <c r="C25" s="193" t="s">
        <v>65</v>
      </c>
      <c r="D25" s="194"/>
      <c r="E25" s="194"/>
      <c r="F25" s="73"/>
      <c r="G25" s="75">
        <f>$D$9*(1-$F25)</f>
        <v>0</v>
      </c>
      <c r="H25" s="75">
        <f>$E$9*(1-$F25)</f>
        <v>0</v>
      </c>
      <c r="I25" s="76" t="s">
        <v>7</v>
      </c>
      <c r="J25" s="77">
        <f>$G$9*(1-$F25)</f>
        <v>0</v>
      </c>
    </row>
    <row r="26" spans="3:10" x14ac:dyDescent="0.5">
      <c r="C26" s="193" t="s">
        <v>66</v>
      </c>
      <c r="D26" s="194"/>
      <c r="E26" s="194"/>
      <c r="F26" s="73"/>
      <c r="G26" s="75">
        <f>$D$9*(1-$F26)</f>
        <v>0</v>
      </c>
      <c r="H26" s="75">
        <f>$E$9*(1-$F26)</f>
        <v>0</v>
      </c>
      <c r="I26" s="75">
        <f>$F$9*(1-$F26)</f>
        <v>0</v>
      </c>
      <c r="J26" s="78" t="s">
        <v>7</v>
      </c>
    </row>
    <row r="27" spans="3:10" x14ac:dyDescent="0.5">
      <c r="C27" s="193" t="s">
        <v>72</v>
      </c>
      <c r="D27" s="194"/>
      <c r="E27" s="194"/>
      <c r="F27" s="73"/>
      <c r="G27" s="76" t="s">
        <v>7</v>
      </c>
      <c r="H27" s="76" t="s">
        <v>7</v>
      </c>
      <c r="I27" s="75">
        <f>$F$9*(1-$F27)</f>
        <v>0</v>
      </c>
      <c r="J27" s="77">
        <f>$G$9*(1-$F27)</f>
        <v>0</v>
      </c>
    </row>
    <row r="28" spans="3:10" x14ac:dyDescent="0.5">
      <c r="C28" s="193" t="s">
        <v>68</v>
      </c>
      <c r="D28" s="194"/>
      <c r="E28" s="194"/>
      <c r="F28" s="73"/>
      <c r="G28" s="75">
        <f>$D$9*(1-$F28)</f>
        <v>0</v>
      </c>
      <c r="H28" s="76" t="s">
        <v>7</v>
      </c>
      <c r="I28" s="76" t="s">
        <v>7</v>
      </c>
      <c r="J28" s="77">
        <f>$G$9*(1-$F28)</f>
        <v>0</v>
      </c>
    </row>
    <row r="29" spans="3:10" x14ac:dyDescent="0.5">
      <c r="C29" s="193" t="s">
        <v>67</v>
      </c>
      <c r="D29" s="194"/>
      <c r="E29" s="194"/>
      <c r="F29" s="73"/>
      <c r="G29" s="75">
        <f>$D$9*(1-$F29)</f>
        <v>0</v>
      </c>
      <c r="H29" s="75">
        <f>$E$9*(1-$F29)</f>
        <v>0</v>
      </c>
      <c r="I29" s="76" t="s">
        <v>7</v>
      </c>
      <c r="J29" s="78" t="s">
        <v>7</v>
      </c>
    </row>
    <row r="30" spans="3:10" x14ac:dyDescent="0.5">
      <c r="C30" s="193" t="s">
        <v>69</v>
      </c>
      <c r="D30" s="194"/>
      <c r="E30" s="194"/>
      <c r="F30" s="73"/>
      <c r="G30" s="75">
        <f>$D$9*(1-$F30)</f>
        <v>0</v>
      </c>
      <c r="H30" s="76" t="s">
        <v>7</v>
      </c>
      <c r="I30" s="75">
        <f>$F$9*(1-$F30)</f>
        <v>0</v>
      </c>
      <c r="J30" s="78" t="s">
        <v>7</v>
      </c>
    </row>
    <row r="31" spans="3:10" x14ac:dyDescent="0.5">
      <c r="C31" s="193" t="s">
        <v>70</v>
      </c>
      <c r="D31" s="194"/>
      <c r="E31" s="194"/>
      <c r="F31" s="73"/>
      <c r="G31" s="76" t="s">
        <v>7</v>
      </c>
      <c r="H31" s="75">
        <f>$E$9*(1-$F31)</f>
        <v>0</v>
      </c>
      <c r="I31" s="76" t="s">
        <v>7</v>
      </c>
      <c r="J31" s="77">
        <f>$G$9*(1-$F31)</f>
        <v>0</v>
      </c>
    </row>
    <row r="32" spans="3:10" ht="14.7" thickBot="1" x14ac:dyDescent="0.55000000000000004">
      <c r="C32" s="195" t="s">
        <v>71</v>
      </c>
      <c r="D32" s="196"/>
      <c r="E32" s="196"/>
      <c r="F32" s="74"/>
      <c r="G32" s="79" t="s">
        <v>7</v>
      </c>
      <c r="H32" s="80">
        <f>$E$9*(1-$F32)</f>
        <v>0</v>
      </c>
      <c r="I32" s="80">
        <f>$F$9*(1-$F32)</f>
        <v>0</v>
      </c>
      <c r="J32" s="81" t="s">
        <v>7</v>
      </c>
    </row>
    <row r="33" spans="3:11" x14ac:dyDescent="0.5">
      <c r="C33" s="82"/>
      <c r="D33" s="14"/>
      <c r="E33" s="14"/>
      <c r="F33" s="14"/>
      <c r="G33" s="14"/>
    </row>
    <row r="34" spans="3:11" ht="14.7" thickBot="1" x14ac:dyDescent="0.55000000000000004"/>
    <row r="35" spans="3:11" ht="57.7" thickBot="1" x14ac:dyDescent="0.55000000000000004">
      <c r="C35" s="65" t="s">
        <v>56</v>
      </c>
      <c r="D35" s="66" t="s">
        <v>2</v>
      </c>
      <c r="E35" s="66" t="s">
        <v>3</v>
      </c>
      <c r="F35" s="67" t="s">
        <v>58</v>
      </c>
      <c r="G35" s="67" t="s">
        <v>59</v>
      </c>
      <c r="H35" s="67" t="s">
        <v>54</v>
      </c>
      <c r="I35" s="67" t="s">
        <v>60</v>
      </c>
      <c r="J35" s="67" t="s">
        <v>55</v>
      </c>
      <c r="K35" s="68" t="s">
        <v>73</v>
      </c>
    </row>
    <row r="36" spans="3:11" x14ac:dyDescent="0.5">
      <c r="C36" s="36" t="s">
        <v>5</v>
      </c>
      <c r="D36" s="63">
        <v>0</v>
      </c>
      <c r="E36" s="63">
        <v>0</v>
      </c>
      <c r="F36" s="63">
        <v>0</v>
      </c>
      <c r="G36" s="63">
        <v>0</v>
      </c>
      <c r="H36" s="63">
        <v>0</v>
      </c>
      <c r="I36" s="63">
        <v>0</v>
      </c>
      <c r="J36" s="63">
        <v>0</v>
      </c>
      <c r="K36" s="64">
        <v>0</v>
      </c>
    </row>
    <row r="37" spans="3:11" x14ac:dyDescent="0.5">
      <c r="C37" s="17" t="s">
        <v>14</v>
      </c>
      <c r="D37" s="4"/>
      <c r="E37" s="4"/>
      <c r="F37" s="4"/>
      <c r="G37" s="4"/>
      <c r="H37" s="4"/>
      <c r="I37" s="4"/>
      <c r="J37" s="4"/>
      <c r="K37" s="5"/>
    </row>
    <row r="38" spans="3:11" x14ac:dyDescent="0.5">
      <c r="C38" s="17" t="s">
        <v>15</v>
      </c>
      <c r="D38" s="6">
        <v>0</v>
      </c>
      <c r="E38" s="6">
        <v>0</v>
      </c>
      <c r="F38" s="6">
        <v>0</v>
      </c>
      <c r="G38" s="6">
        <v>0</v>
      </c>
      <c r="H38" s="6">
        <v>0</v>
      </c>
      <c r="I38" s="6">
        <v>0</v>
      </c>
      <c r="J38" s="6">
        <v>0</v>
      </c>
      <c r="K38" s="7">
        <v>0</v>
      </c>
    </row>
    <row r="39" spans="3:11" x14ac:dyDescent="0.5">
      <c r="C39" s="17" t="s">
        <v>0</v>
      </c>
      <c r="D39" s="6">
        <f>(D36*D37)+D38</f>
        <v>0</v>
      </c>
      <c r="E39" s="6">
        <f t="shared" ref="E39:F39" si="0">(E36*E37)+E38</f>
        <v>0</v>
      </c>
      <c r="F39" s="6">
        <f t="shared" si="0"/>
        <v>0</v>
      </c>
      <c r="G39" s="6">
        <f>(G36*G37)+G38</f>
        <v>0</v>
      </c>
      <c r="H39" s="6">
        <f>(H36*H37)+H38</f>
        <v>0</v>
      </c>
      <c r="I39" s="6">
        <f>(I36*I37)+I38</f>
        <v>0</v>
      </c>
      <c r="J39" s="6">
        <f>(J36*J37)+J38</f>
        <v>0</v>
      </c>
      <c r="K39" s="7">
        <f>(K36*K37)+K38</f>
        <v>0</v>
      </c>
    </row>
    <row r="40" spans="3:11" x14ac:dyDescent="0.5">
      <c r="C40" s="17" t="s">
        <v>1</v>
      </c>
      <c r="D40" s="19">
        <v>0</v>
      </c>
      <c r="E40" s="19">
        <v>0</v>
      </c>
      <c r="F40" s="19">
        <v>0</v>
      </c>
      <c r="G40" s="19">
        <v>0</v>
      </c>
      <c r="H40" s="19">
        <v>0</v>
      </c>
      <c r="I40" s="19">
        <v>0</v>
      </c>
      <c r="J40" s="19">
        <v>0</v>
      </c>
      <c r="K40" s="20">
        <v>0</v>
      </c>
    </row>
    <row r="41" spans="3:11" x14ac:dyDescent="0.5">
      <c r="C41" s="22" t="s">
        <v>9</v>
      </c>
      <c r="D41" s="27" t="e">
        <f>D39/D40</f>
        <v>#DIV/0!</v>
      </c>
      <c r="E41" s="27" t="e">
        <f t="shared" ref="E41:F41" si="1">E39/E40</f>
        <v>#DIV/0!</v>
      </c>
      <c r="F41" s="27" t="e">
        <f t="shared" si="1"/>
        <v>#DIV/0!</v>
      </c>
      <c r="G41" s="27" t="e">
        <f>G39/G40</f>
        <v>#DIV/0!</v>
      </c>
      <c r="H41" s="27" t="e">
        <f>H39/H40</f>
        <v>#DIV/0!</v>
      </c>
      <c r="I41" s="27" t="e">
        <f>I39/I40</f>
        <v>#DIV/0!</v>
      </c>
      <c r="J41" s="27" t="e">
        <f>J39/J40</f>
        <v>#DIV/0!</v>
      </c>
      <c r="K41" s="28" t="e">
        <f>K39/K40</f>
        <v>#DIV/0!</v>
      </c>
    </row>
    <row r="42" spans="3:11" x14ac:dyDescent="0.5">
      <c r="C42" s="22" t="s">
        <v>48</v>
      </c>
      <c r="D42" s="33"/>
      <c r="E42" s="26"/>
      <c r="F42" s="26"/>
      <c r="G42" s="26"/>
      <c r="H42" s="26"/>
      <c r="I42" s="26"/>
      <c r="J42" s="33"/>
      <c r="K42" s="84"/>
    </row>
    <row r="43" spans="3:11" ht="14.7" thickBot="1" x14ac:dyDescent="0.55000000000000004">
      <c r="C43" s="23" t="s">
        <v>8</v>
      </c>
      <c r="D43" s="24" t="e">
        <f>D42+D41</f>
        <v>#DIV/0!</v>
      </c>
      <c r="E43" s="24" t="e">
        <f t="shared" ref="E43:K43" si="2">E42+E41</f>
        <v>#DIV/0!</v>
      </c>
      <c r="F43" s="24" t="e">
        <f t="shared" si="2"/>
        <v>#DIV/0!</v>
      </c>
      <c r="G43" s="24" t="e">
        <f t="shared" si="2"/>
        <v>#DIV/0!</v>
      </c>
      <c r="H43" s="24" t="e">
        <f t="shared" si="2"/>
        <v>#DIV/0!</v>
      </c>
      <c r="I43" s="24" t="e">
        <f t="shared" si="2"/>
        <v>#DIV/0!</v>
      </c>
      <c r="J43" s="24" t="e">
        <f t="shared" si="2"/>
        <v>#DIV/0!</v>
      </c>
      <c r="K43" s="25" t="e">
        <f t="shared" si="2"/>
        <v>#DIV/0!</v>
      </c>
    </row>
    <row r="45" spans="3:11" x14ac:dyDescent="0.5">
      <c r="C45" t="s">
        <v>11</v>
      </c>
    </row>
    <row r="47" spans="3:11" x14ac:dyDescent="0.5">
      <c r="C47" t="s">
        <v>12</v>
      </c>
    </row>
    <row r="48" spans="3:11" x14ac:dyDescent="0.5">
      <c r="C48" t="s">
        <v>13</v>
      </c>
    </row>
    <row r="50" spans="3:4" x14ac:dyDescent="0.5">
      <c r="C50" t="s">
        <v>74</v>
      </c>
    </row>
    <row r="52" spans="3:4" ht="14.7" thickBot="1" x14ac:dyDescent="0.55000000000000004"/>
    <row r="53" spans="3:4" ht="14.7" thickBot="1" x14ac:dyDescent="0.55000000000000004">
      <c r="C53" s="29" t="s">
        <v>16</v>
      </c>
      <c r="D53" s="30">
        <v>0</v>
      </c>
    </row>
    <row r="55" spans="3:4" x14ac:dyDescent="0.5">
      <c r="C55" t="s">
        <v>184</v>
      </c>
    </row>
    <row r="56" spans="3:4" x14ac:dyDescent="0.5">
      <c r="C56" t="s">
        <v>185</v>
      </c>
    </row>
    <row r="58" spans="3:4" x14ac:dyDescent="0.5">
      <c r="C58" s="40" t="s">
        <v>147</v>
      </c>
    </row>
    <row r="59" spans="3:4" x14ac:dyDescent="0.5">
      <c r="C59" t="s">
        <v>148</v>
      </c>
    </row>
    <row r="60" spans="3:4" ht="14.7" thickBot="1" x14ac:dyDescent="0.55000000000000004">
      <c r="C60" t="s">
        <v>205</v>
      </c>
    </row>
    <row r="61" spans="3:4" ht="14.7" thickBot="1" x14ac:dyDescent="0.55000000000000004">
      <c r="C61" s="29" t="s">
        <v>149</v>
      </c>
      <c r="D61" s="121"/>
    </row>
    <row r="62" spans="3:4" ht="14.7" thickBot="1" x14ac:dyDescent="0.55000000000000004">
      <c r="C62" s="29" t="s">
        <v>150</v>
      </c>
      <c r="D62" s="121"/>
    </row>
  </sheetData>
  <mergeCells count="13">
    <mergeCell ref="C30:E30"/>
    <mergeCell ref="C31:E31"/>
    <mergeCell ref="C32:E32"/>
    <mergeCell ref="C20:J20"/>
    <mergeCell ref="C21:E21"/>
    <mergeCell ref="C22:E22"/>
    <mergeCell ref="C23:E23"/>
    <mergeCell ref="C24:E24"/>
    <mergeCell ref="C25:E25"/>
    <mergeCell ref="C26:E26"/>
    <mergeCell ref="C27:E27"/>
    <mergeCell ref="C28:E28"/>
    <mergeCell ref="C29:E29"/>
  </mergeCells>
  <pageMargins left="0.7" right="0.7" top="0.75" bottom="0.75" header="0.3" footer="0.3"/>
  <pageSetup paperSize="5" scale="4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4B807-2B1E-4747-B30C-7ED1DC4D7BBA}">
  <sheetPr>
    <pageSetUpPr fitToPage="1"/>
  </sheetPr>
  <dimension ref="C1:E25"/>
  <sheetViews>
    <sheetView topLeftCell="B1" workbookViewId="0">
      <selection activeCell="D24" sqref="D24"/>
    </sheetView>
  </sheetViews>
  <sheetFormatPr defaultRowHeight="14.35" x14ac:dyDescent="0.5"/>
  <cols>
    <col min="3" max="3" width="43.5859375" customWidth="1"/>
    <col min="4" max="4" width="14.1171875" customWidth="1"/>
    <col min="5" max="5" width="12.41015625" customWidth="1"/>
    <col min="6" max="6" width="13" customWidth="1"/>
    <col min="7" max="7" width="11.87890625" customWidth="1"/>
    <col min="8" max="8" width="13" customWidth="1"/>
    <col min="9" max="9" width="14.703125" customWidth="1"/>
    <col min="10" max="10" width="12.5859375" customWidth="1"/>
  </cols>
  <sheetData>
    <row r="1" spans="3:4" ht="30.75" customHeight="1" x14ac:dyDescent="0.5"/>
    <row r="2" spans="3:4" x14ac:dyDescent="0.5">
      <c r="C2" s="1" t="s">
        <v>4</v>
      </c>
    </row>
    <row r="4" spans="3:4" x14ac:dyDescent="0.5">
      <c r="C4" t="s">
        <v>39</v>
      </c>
    </row>
    <row r="5" spans="3:4" ht="14.7" thickBot="1" x14ac:dyDescent="0.55000000000000004"/>
    <row r="6" spans="3:4" ht="14.7" thickBot="1" x14ac:dyDescent="0.55000000000000004">
      <c r="C6" s="9" t="s">
        <v>151</v>
      </c>
      <c r="D6" s="10" t="s">
        <v>2</v>
      </c>
    </row>
    <row r="7" spans="3:4" x14ac:dyDescent="0.5">
      <c r="C7" s="16" t="s">
        <v>79</v>
      </c>
      <c r="D7" s="3">
        <v>0</v>
      </c>
    </row>
    <row r="8" spans="3:4" x14ac:dyDescent="0.5">
      <c r="C8" s="22" t="s">
        <v>48</v>
      </c>
      <c r="D8" s="83"/>
    </row>
    <row r="9" spans="3:4" ht="14.7" thickBot="1" x14ac:dyDescent="0.55000000000000004">
      <c r="C9" s="18" t="s">
        <v>8</v>
      </c>
      <c r="D9" s="8">
        <f>SUM(D7:D8)</f>
        <v>0</v>
      </c>
    </row>
    <row r="10" spans="3:4" x14ac:dyDescent="0.5">
      <c r="C10" s="82" t="s">
        <v>152</v>
      </c>
    </row>
    <row r="11" spans="3:4" ht="14.7" thickBot="1" x14ac:dyDescent="0.55000000000000004"/>
    <row r="12" spans="3:4" ht="14.7" thickBot="1" x14ac:dyDescent="0.55000000000000004">
      <c r="C12" s="9" t="s">
        <v>154</v>
      </c>
      <c r="D12" s="10" t="s">
        <v>2</v>
      </c>
    </row>
    <row r="13" spans="3:4" x14ac:dyDescent="0.5">
      <c r="C13" s="16" t="s">
        <v>79</v>
      </c>
      <c r="D13" s="3">
        <v>0</v>
      </c>
    </row>
    <row r="14" spans="3:4" x14ac:dyDescent="0.5">
      <c r="C14" s="22" t="s">
        <v>48</v>
      </c>
      <c r="D14" s="83"/>
    </row>
    <row r="15" spans="3:4" ht="14.7" thickBot="1" x14ac:dyDescent="0.55000000000000004">
      <c r="C15" s="18" t="s">
        <v>8</v>
      </c>
      <c r="D15" s="8">
        <f>SUM(D13:D14)</f>
        <v>0</v>
      </c>
    </row>
    <row r="16" spans="3:4" x14ac:dyDescent="0.5">
      <c r="C16" s="82" t="s">
        <v>153</v>
      </c>
      <c r="D16" s="14"/>
    </row>
    <row r="18" spans="3:5" x14ac:dyDescent="0.5">
      <c r="C18" s="40" t="s">
        <v>147</v>
      </c>
    </row>
    <row r="19" spans="3:5" x14ac:dyDescent="0.5">
      <c r="C19" t="s">
        <v>148</v>
      </c>
    </row>
    <row r="20" spans="3:5" ht="14.7" thickBot="1" x14ac:dyDescent="0.55000000000000004">
      <c r="C20" t="s">
        <v>205</v>
      </c>
    </row>
    <row r="21" spans="3:5" ht="14.7" thickBot="1" x14ac:dyDescent="0.55000000000000004">
      <c r="C21" s="29" t="s">
        <v>149</v>
      </c>
      <c r="D21" s="121"/>
    </row>
    <row r="22" spans="3:5" ht="14.7" thickBot="1" x14ac:dyDescent="0.55000000000000004">
      <c r="C22" s="29" t="s">
        <v>150</v>
      </c>
      <c r="D22" s="121"/>
    </row>
    <row r="23" spans="3:5" ht="14.7" thickBot="1" x14ac:dyDescent="0.55000000000000004"/>
    <row r="24" spans="3:5" ht="14.7" thickBot="1" x14ac:dyDescent="0.55000000000000004">
      <c r="C24" s="92" t="s">
        <v>122</v>
      </c>
      <c r="D24" s="117"/>
      <c r="E24" s="113" t="s">
        <v>123</v>
      </c>
    </row>
    <row r="25" spans="3:5" x14ac:dyDescent="0.5">
      <c r="C25" t="s">
        <v>199</v>
      </c>
    </row>
  </sheetData>
  <pageMargins left="0.7" right="0.7" top="0.75" bottom="0.75" header="0.3" footer="0.3"/>
  <pageSetup paperSize="5" scale="49"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9205F-2ED4-4C78-A38C-189E4C92C077}">
  <dimension ref="C2:Q62"/>
  <sheetViews>
    <sheetView topLeftCell="B1" workbookViewId="0">
      <selection activeCell="G36" sqref="G36"/>
    </sheetView>
  </sheetViews>
  <sheetFormatPr defaultRowHeight="14.35" x14ac:dyDescent="0.5"/>
  <cols>
    <col min="3" max="3" width="28.87890625" customWidth="1"/>
    <col min="4" max="4" width="14.703125" customWidth="1"/>
    <col min="5" max="5" width="10.5859375" customWidth="1"/>
    <col min="8" max="8" width="16.87890625" customWidth="1"/>
    <col min="9" max="9" width="29.29296875" customWidth="1"/>
    <col min="10" max="11" width="13.29296875" customWidth="1"/>
    <col min="12" max="12" width="15" customWidth="1"/>
    <col min="13" max="13" width="18.703125" customWidth="1"/>
    <col min="14" max="14" width="24" customWidth="1"/>
    <col min="15" max="16" width="21.29296875" customWidth="1"/>
  </cols>
  <sheetData>
    <row r="2" spans="3:13" x14ac:dyDescent="0.5">
      <c r="C2" s="39" t="s">
        <v>4</v>
      </c>
      <c r="D2" s="39"/>
    </row>
    <row r="3" spans="3:13" x14ac:dyDescent="0.5">
      <c r="C3" t="s">
        <v>39</v>
      </c>
    </row>
    <row r="4" spans="3:13" ht="14.7" thickBot="1" x14ac:dyDescent="0.55000000000000004"/>
    <row r="5" spans="3:13" ht="14.7" thickBot="1" x14ac:dyDescent="0.55000000000000004">
      <c r="C5" s="9" t="s">
        <v>22</v>
      </c>
      <c r="D5" s="38" t="s">
        <v>18</v>
      </c>
      <c r="H5" s="40" t="s">
        <v>36</v>
      </c>
    </row>
    <row r="6" spans="3:13" x14ac:dyDescent="0.5">
      <c r="C6" s="16" t="s">
        <v>17</v>
      </c>
      <c r="D6" s="114">
        <v>0</v>
      </c>
      <c r="H6" t="s">
        <v>117</v>
      </c>
    </row>
    <row r="7" spans="3:13" x14ac:dyDescent="0.5">
      <c r="C7" s="44" t="s">
        <v>48</v>
      </c>
      <c r="D7" s="126">
        <v>0</v>
      </c>
      <c r="H7" t="s">
        <v>49</v>
      </c>
    </row>
    <row r="8" spans="3:13" ht="14.7" thickBot="1" x14ac:dyDescent="0.55000000000000004">
      <c r="C8" s="23" t="s">
        <v>19</v>
      </c>
      <c r="D8" s="115">
        <f>SUM(D6:D7)</f>
        <v>0</v>
      </c>
      <c r="E8" s="148"/>
      <c r="H8" t="s">
        <v>187</v>
      </c>
    </row>
    <row r="9" spans="3:13" x14ac:dyDescent="0.5">
      <c r="C9" s="36" t="s">
        <v>20</v>
      </c>
      <c r="D9" s="120">
        <v>119.41</v>
      </c>
      <c r="H9" t="s">
        <v>46</v>
      </c>
    </row>
    <row r="10" spans="3:13" x14ac:dyDescent="0.5">
      <c r="C10" s="17" t="s">
        <v>47</v>
      </c>
      <c r="D10" s="116">
        <f>D9*E10</f>
        <v>29.852499999999999</v>
      </c>
      <c r="E10" s="35">
        <v>0.25</v>
      </c>
      <c r="H10" t="s">
        <v>130</v>
      </c>
    </row>
    <row r="11" spans="3:13" x14ac:dyDescent="0.5">
      <c r="C11" s="122" t="s">
        <v>155</v>
      </c>
      <c r="D11" s="125">
        <v>0</v>
      </c>
      <c r="E11" s="35"/>
      <c r="H11" t="s">
        <v>37</v>
      </c>
    </row>
    <row r="12" spans="3:13" x14ac:dyDescent="0.5">
      <c r="C12" s="122" t="s">
        <v>156</v>
      </c>
      <c r="D12" s="123">
        <f>D11*D10</f>
        <v>0</v>
      </c>
      <c r="E12" s="35"/>
      <c r="H12" t="s">
        <v>129</v>
      </c>
    </row>
    <row r="13" spans="3:13" ht="14.7" thickBot="1" x14ac:dyDescent="0.55000000000000004">
      <c r="C13" s="23" t="s">
        <v>21</v>
      </c>
      <c r="D13" s="124">
        <f>D8-D12</f>
        <v>0</v>
      </c>
      <c r="H13" t="s">
        <v>38</v>
      </c>
    </row>
    <row r="14" spans="3:13" x14ac:dyDescent="0.5">
      <c r="H14" t="s">
        <v>188</v>
      </c>
      <c r="I14" s="95"/>
      <c r="J14" s="95"/>
      <c r="K14" s="95"/>
      <c r="L14" s="95"/>
      <c r="M14" s="95"/>
    </row>
    <row r="15" spans="3:13" ht="14.7" thickBot="1" x14ac:dyDescent="0.55000000000000004">
      <c r="H15" t="s">
        <v>189</v>
      </c>
    </row>
    <row r="16" spans="3:13" ht="14.7" thickBot="1" x14ac:dyDescent="0.55000000000000004">
      <c r="C16" s="9" t="s">
        <v>45</v>
      </c>
      <c r="D16" s="38" t="s">
        <v>18</v>
      </c>
      <c r="H16" t="s">
        <v>186</v>
      </c>
    </row>
    <row r="17" spans="3:17" x14ac:dyDescent="0.5">
      <c r="C17" s="16" t="s">
        <v>17</v>
      </c>
      <c r="D17" s="114">
        <v>0</v>
      </c>
      <c r="H17" t="s">
        <v>132</v>
      </c>
    </row>
    <row r="18" spans="3:17" x14ac:dyDescent="0.5">
      <c r="C18" s="44" t="s">
        <v>48</v>
      </c>
      <c r="D18" s="126">
        <v>0</v>
      </c>
      <c r="H18" t="s">
        <v>131</v>
      </c>
    </row>
    <row r="19" spans="3:17" ht="14.7" thickBot="1" x14ac:dyDescent="0.55000000000000004">
      <c r="C19" s="23" t="s">
        <v>19</v>
      </c>
      <c r="D19" s="115">
        <f>SUM(D17:D18)</f>
        <v>0</v>
      </c>
      <c r="H19" t="s">
        <v>40</v>
      </c>
    </row>
    <row r="20" spans="3:17" x14ac:dyDescent="0.5">
      <c r="C20" s="36" t="s">
        <v>20</v>
      </c>
      <c r="D20" s="120">
        <f>D9</f>
        <v>119.41</v>
      </c>
      <c r="H20" t="s">
        <v>118</v>
      </c>
    </row>
    <row r="21" spans="3:17" x14ac:dyDescent="0.5">
      <c r="C21" s="17" t="s">
        <v>47</v>
      </c>
      <c r="D21" s="116">
        <f>D20*E21</f>
        <v>29.852499999999999</v>
      </c>
      <c r="E21" s="35">
        <v>0.25</v>
      </c>
      <c r="H21" t="s">
        <v>196</v>
      </c>
    </row>
    <row r="22" spans="3:17" x14ac:dyDescent="0.5">
      <c r="C22" s="122" t="s">
        <v>155</v>
      </c>
      <c r="D22" s="125">
        <v>0</v>
      </c>
      <c r="H22" t="s">
        <v>138</v>
      </c>
    </row>
    <row r="23" spans="3:17" ht="14.7" thickBot="1" x14ac:dyDescent="0.55000000000000004">
      <c r="C23" s="122" t="s">
        <v>156</v>
      </c>
      <c r="D23" s="123">
        <f>D22*D21</f>
        <v>0</v>
      </c>
    </row>
    <row r="24" spans="3:17" ht="16" thickBot="1" x14ac:dyDescent="0.6">
      <c r="C24" s="23" t="s">
        <v>21</v>
      </c>
      <c r="D24" s="124">
        <f>D19-D23</f>
        <v>0</v>
      </c>
      <c r="H24" s="207" t="s">
        <v>43</v>
      </c>
      <c r="I24" s="208"/>
      <c r="J24" s="208"/>
      <c r="K24" s="208"/>
      <c r="L24" s="208"/>
      <c r="M24" s="208"/>
      <c r="N24" s="208"/>
      <c r="O24" s="208"/>
      <c r="P24" s="208"/>
      <c r="Q24" s="209"/>
    </row>
    <row r="25" spans="3:17" ht="15.7" x14ac:dyDescent="0.55000000000000004">
      <c r="C25" t="s">
        <v>194</v>
      </c>
      <c r="H25" s="210" t="s">
        <v>50</v>
      </c>
      <c r="I25" s="211"/>
      <c r="J25" s="211"/>
      <c r="K25" s="211"/>
      <c r="L25" s="211"/>
      <c r="M25" s="211"/>
      <c r="N25" s="211"/>
      <c r="O25" s="211"/>
      <c r="P25" s="211"/>
      <c r="Q25" s="212"/>
    </row>
    <row r="26" spans="3:17" x14ac:dyDescent="0.5">
      <c r="C26" t="s">
        <v>195</v>
      </c>
      <c r="H26" s="213" t="s">
        <v>44</v>
      </c>
      <c r="I26" s="214"/>
      <c r="J26" s="214"/>
      <c r="K26" s="214"/>
      <c r="L26" s="214"/>
      <c r="M26" s="214"/>
      <c r="N26" s="214"/>
      <c r="O26" s="214"/>
      <c r="P26" s="214"/>
      <c r="Q26" s="215"/>
    </row>
    <row r="27" spans="3:17" ht="14.7" thickBot="1" x14ac:dyDescent="0.55000000000000004">
      <c r="H27" s="56" t="s">
        <v>23</v>
      </c>
      <c r="I27" s="57" t="s">
        <v>24</v>
      </c>
      <c r="J27" s="57" t="s">
        <v>41</v>
      </c>
      <c r="K27" s="57" t="s">
        <v>83</v>
      </c>
      <c r="L27" s="57" t="s">
        <v>25</v>
      </c>
      <c r="M27" s="57" t="s">
        <v>27</v>
      </c>
      <c r="N27" s="57" t="s">
        <v>26</v>
      </c>
      <c r="O27" s="58" t="s">
        <v>128</v>
      </c>
      <c r="P27" s="58" t="s">
        <v>137</v>
      </c>
      <c r="Q27" s="59" t="s">
        <v>28</v>
      </c>
    </row>
    <row r="28" spans="3:17" ht="14.7" thickBot="1" x14ac:dyDescent="0.55000000000000004">
      <c r="G28" s="41" t="s">
        <v>30</v>
      </c>
      <c r="H28" s="42" t="s">
        <v>29</v>
      </c>
      <c r="I28" s="43" t="s">
        <v>33</v>
      </c>
      <c r="J28" s="51">
        <v>325</v>
      </c>
      <c r="K28" s="93">
        <v>16250</v>
      </c>
      <c r="L28" s="55">
        <f>K28/J28</f>
        <v>50</v>
      </c>
      <c r="M28" s="43" t="s">
        <v>34</v>
      </c>
      <c r="N28" s="43" t="s">
        <v>35</v>
      </c>
      <c r="O28" s="118">
        <v>0.9</v>
      </c>
      <c r="P28" s="118">
        <v>5.0000000000000001E-4</v>
      </c>
      <c r="Q28" s="119" t="s">
        <v>31</v>
      </c>
    </row>
    <row r="29" spans="3:17" ht="14.7" thickBot="1" x14ac:dyDescent="0.55000000000000004">
      <c r="H29" s="44"/>
      <c r="I29" s="1"/>
      <c r="J29" s="52"/>
      <c r="K29" s="157"/>
      <c r="L29" s="93" t="e">
        <f t="shared" ref="L29:L43" si="0">K29/J29</f>
        <v>#DIV/0!</v>
      </c>
      <c r="M29" s="1"/>
      <c r="N29" s="1"/>
      <c r="O29" s="160"/>
      <c r="P29" s="160"/>
      <c r="Q29" s="37"/>
    </row>
    <row r="30" spans="3:17" ht="14.7" thickBot="1" x14ac:dyDescent="0.55000000000000004">
      <c r="H30" s="44"/>
      <c r="I30" s="1"/>
      <c r="J30" s="52"/>
      <c r="K30" s="157"/>
      <c r="L30" s="93" t="e">
        <f t="shared" si="0"/>
        <v>#DIV/0!</v>
      </c>
      <c r="M30" s="1"/>
      <c r="N30" s="1"/>
      <c r="O30" s="160"/>
      <c r="P30" s="160"/>
      <c r="Q30" s="37"/>
    </row>
    <row r="31" spans="3:17" ht="14.7" thickBot="1" x14ac:dyDescent="0.55000000000000004">
      <c r="C31" s="92" t="s">
        <v>119</v>
      </c>
      <c r="D31" s="112"/>
      <c r="E31" s="117"/>
      <c r="F31" s="113" t="s">
        <v>120</v>
      </c>
      <c r="H31" s="44"/>
      <c r="I31" s="1"/>
      <c r="J31" s="52"/>
      <c r="K31" s="157"/>
      <c r="L31" s="93" t="e">
        <f t="shared" si="0"/>
        <v>#DIV/0!</v>
      </c>
      <c r="M31" s="1"/>
      <c r="N31" s="1"/>
      <c r="O31" s="160"/>
      <c r="P31" s="160"/>
      <c r="Q31" s="37"/>
    </row>
    <row r="32" spans="3:17" ht="14.7" thickBot="1" x14ac:dyDescent="0.55000000000000004">
      <c r="C32" t="s">
        <v>121</v>
      </c>
      <c r="H32" s="44"/>
      <c r="I32" s="1"/>
      <c r="J32" s="52"/>
      <c r="K32" s="157"/>
      <c r="L32" s="93" t="e">
        <f t="shared" si="0"/>
        <v>#DIV/0!</v>
      </c>
      <c r="M32" s="1"/>
      <c r="N32" s="1"/>
      <c r="O32" s="160"/>
      <c r="P32" s="160"/>
      <c r="Q32" s="37"/>
    </row>
    <row r="33" spans="3:17" ht="14.7" thickBot="1" x14ac:dyDescent="0.55000000000000004">
      <c r="C33" t="s">
        <v>126</v>
      </c>
      <c r="H33" s="44"/>
      <c r="I33" s="1"/>
      <c r="J33" s="52"/>
      <c r="K33" s="157"/>
      <c r="L33" s="93" t="e">
        <f t="shared" si="0"/>
        <v>#DIV/0!</v>
      </c>
      <c r="M33" s="1"/>
      <c r="N33" s="1"/>
      <c r="O33" s="160"/>
      <c r="P33" s="160"/>
      <c r="Q33" s="37"/>
    </row>
    <row r="34" spans="3:17" ht="14.7" thickBot="1" x14ac:dyDescent="0.55000000000000004">
      <c r="H34" s="44"/>
      <c r="I34" s="1"/>
      <c r="J34" s="52"/>
      <c r="K34" s="157"/>
      <c r="L34" s="93" t="e">
        <f t="shared" si="0"/>
        <v>#DIV/0!</v>
      </c>
      <c r="M34" s="1"/>
      <c r="N34" s="1"/>
      <c r="O34" s="160"/>
      <c r="P34" s="160"/>
      <c r="Q34" s="37"/>
    </row>
    <row r="35" spans="3:17" ht="14.7" thickBot="1" x14ac:dyDescent="0.55000000000000004">
      <c r="C35" s="40" t="s">
        <v>147</v>
      </c>
      <c r="H35" s="44"/>
      <c r="I35" s="1"/>
      <c r="J35" s="52"/>
      <c r="K35" s="157"/>
      <c r="L35" s="93" t="e">
        <f t="shared" si="0"/>
        <v>#DIV/0!</v>
      </c>
      <c r="M35" s="1"/>
      <c r="N35" s="1"/>
      <c r="O35" s="160"/>
      <c r="P35" s="160"/>
      <c r="Q35" s="37"/>
    </row>
    <row r="36" spans="3:17" ht="14.7" thickBot="1" x14ac:dyDescent="0.55000000000000004">
      <c r="C36" t="s">
        <v>157</v>
      </c>
      <c r="H36" s="44"/>
      <c r="I36" s="1"/>
      <c r="J36" s="52"/>
      <c r="K36" s="157"/>
      <c r="L36" s="93" t="e">
        <f t="shared" si="0"/>
        <v>#DIV/0!</v>
      </c>
      <c r="M36" s="1"/>
      <c r="N36" s="1"/>
      <c r="O36" s="160"/>
      <c r="P36" s="160"/>
      <c r="Q36" s="37"/>
    </row>
    <row r="37" spans="3:17" ht="14.7" thickBot="1" x14ac:dyDescent="0.55000000000000004">
      <c r="C37" t="s">
        <v>206</v>
      </c>
      <c r="H37" s="44"/>
      <c r="I37" s="1"/>
      <c r="J37" s="52"/>
      <c r="K37" s="157"/>
      <c r="L37" s="93" t="e">
        <f t="shared" si="0"/>
        <v>#DIV/0!</v>
      </c>
      <c r="M37" s="1"/>
      <c r="N37" s="1"/>
      <c r="O37" s="160"/>
      <c r="P37" s="160"/>
      <c r="Q37" s="37"/>
    </row>
    <row r="38" spans="3:17" ht="14.7" thickBot="1" x14ac:dyDescent="0.55000000000000004">
      <c r="C38" t="s">
        <v>158</v>
      </c>
      <c r="H38" s="44"/>
      <c r="I38" s="1"/>
      <c r="J38" s="52"/>
      <c r="K38" s="157"/>
      <c r="L38" s="93" t="e">
        <f t="shared" si="0"/>
        <v>#DIV/0!</v>
      </c>
      <c r="M38" s="1"/>
      <c r="N38" s="1"/>
      <c r="O38" s="160"/>
      <c r="P38" s="160"/>
      <c r="Q38" s="37"/>
    </row>
    <row r="39" spans="3:17" ht="14.7" thickBot="1" x14ac:dyDescent="0.55000000000000004">
      <c r="C39" s="29" t="s">
        <v>159</v>
      </c>
      <c r="D39" s="121"/>
      <c r="H39" s="44"/>
      <c r="I39" s="1"/>
      <c r="J39" s="52"/>
      <c r="K39" s="157"/>
      <c r="L39" s="93" t="e">
        <f t="shared" si="0"/>
        <v>#DIV/0!</v>
      </c>
      <c r="M39" s="1"/>
      <c r="N39" s="1"/>
      <c r="O39" s="160"/>
      <c r="P39" s="160"/>
      <c r="Q39" s="37"/>
    </row>
    <row r="40" spans="3:17" ht="14.7" thickBot="1" x14ac:dyDescent="0.55000000000000004">
      <c r="C40" s="29" t="s">
        <v>160</v>
      </c>
      <c r="D40" s="121"/>
      <c r="H40" s="44"/>
      <c r="I40" s="1"/>
      <c r="J40" s="52"/>
      <c r="K40" s="157"/>
      <c r="L40" s="93" t="e">
        <f t="shared" si="0"/>
        <v>#DIV/0!</v>
      </c>
      <c r="M40" s="1"/>
      <c r="N40" s="1"/>
      <c r="O40" s="160"/>
      <c r="P40" s="160"/>
      <c r="Q40" s="37"/>
    </row>
    <row r="41" spans="3:17" ht="14.7" thickBot="1" x14ac:dyDescent="0.55000000000000004">
      <c r="H41" s="44"/>
      <c r="I41" s="1"/>
      <c r="J41" s="52"/>
      <c r="K41" s="157"/>
      <c r="L41" s="93" t="e">
        <f t="shared" si="0"/>
        <v>#DIV/0!</v>
      </c>
      <c r="M41" s="1"/>
      <c r="N41" s="1"/>
      <c r="O41" s="160"/>
      <c r="P41" s="160"/>
      <c r="Q41" s="37"/>
    </row>
    <row r="42" spans="3:17" ht="14.7" thickBot="1" x14ac:dyDescent="0.55000000000000004">
      <c r="C42" t="s">
        <v>191</v>
      </c>
      <c r="H42" s="44"/>
      <c r="I42" s="1"/>
      <c r="J42" s="52"/>
      <c r="K42" s="157"/>
      <c r="L42" s="93" t="e">
        <f t="shared" si="0"/>
        <v>#DIV/0!</v>
      </c>
      <c r="M42" s="1"/>
      <c r="N42" s="1"/>
      <c r="O42" s="160"/>
      <c r="P42" s="160"/>
      <c r="Q42" s="37"/>
    </row>
    <row r="43" spans="3:17" ht="14.7" thickBot="1" x14ac:dyDescent="0.55000000000000004">
      <c r="C43" t="s">
        <v>192</v>
      </c>
      <c r="H43" s="45"/>
      <c r="I43" s="46"/>
      <c r="J43" s="53"/>
      <c r="K43" s="158"/>
      <c r="L43" s="93" t="e">
        <f t="shared" si="0"/>
        <v>#DIV/0!</v>
      </c>
      <c r="M43" s="46"/>
      <c r="N43" s="46"/>
      <c r="O43" s="161"/>
      <c r="P43" s="161"/>
      <c r="Q43" s="47"/>
    </row>
    <row r="44" spans="3:17" ht="14.7" thickBot="1" x14ac:dyDescent="0.55000000000000004">
      <c r="H44" s="216" t="s">
        <v>32</v>
      </c>
      <c r="I44" s="217"/>
      <c r="J44" s="217"/>
      <c r="K44" s="217"/>
      <c r="L44" s="217"/>
      <c r="M44" s="217"/>
      <c r="N44" s="217"/>
      <c r="O44" s="217"/>
      <c r="P44" s="217"/>
      <c r="Q44" s="218"/>
    </row>
    <row r="45" spans="3:17" ht="14.7" thickBot="1" x14ac:dyDescent="0.55000000000000004">
      <c r="C45" s="92" t="s">
        <v>122</v>
      </c>
      <c r="D45" s="117"/>
      <c r="E45" s="113" t="s">
        <v>123</v>
      </c>
      <c r="H45" s="213" t="s">
        <v>42</v>
      </c>
      <c r="I45" s="214"/>
      <c r="J45" s="214"/>
      <c r="K45" s="214"/>
      <c r="L45" s="214"/>
      <c r="M45" s="214"/>
      <c r="N45" s="214"/>
      <c r="O45" s="214"/>
      <c r="P45" s="214"/>
      <c r="Q45" s="215"/>
    </row>
    <row r="46" spans="3:17" ht="14.7" thickBot="1" x14ac:dyDescent="0.55000000000000004">
      <c r="C46" t="s">
        <v>125</v>
      </c>
      <c r="H46" s="48" t="s">
        <v>23</v>
      </c>
      <c r="I46" s="49" t="s">
        <v>24</v>
      </c>
      <c r="J46" s="49" t="s">
        <v>41</v>
      </c>
      <c r="K46" s="49" t="s">
        <v>127</v>
      </c>
      <c r="L46" s="49" t="s">
        <v>25</v>
      </c>
      <c r="M46" s="49" t="s">
        <v>27</v>
      </c>
      <c r="N46" s="49" t="s">
        <v>26</v>
      </c>
      <c r="O46" s="58" t="s">
        <v>128</v>
      </c>
      <c r="P46" s="58" t="s">
        <v>137</v>
      </c>
      <c r="Q46" s="50" t="s">
        <v>28</v>
      </c>
    </row>
    <row r="47" spans="3:17" ht="14.7" thickBot="1" x14ac:dyDescent="0.55000000000000004">
      <c r="C47" t="s">
        <v>190</v>
      </c>
      <c r="H47" s="44"/>
      <c r="I47" s="1"/>
      <c r="J47" s="54"/>
      <c r="K47" s="159"/>
      <c r="L47" s="93" t="e">
        <f t="shared" ref="L47:L53" si="1">K47/J47</f>
        <v>#DIV/0!</v>
      </c>
      <c r="M47" s="1"/>
      <c r="N47" s="1"/>
      <c r="O47" s="160"/>
      <c r="P47" s="160"/>
      <c r="Q47" s="37"/>
    </row>
    <row r="48" spans="3:17" ht="14.7" thickBot="1" x14ac:dyDescent="0.55000000000000004">
      <c r="C48" t="s">
        <v>124</v>
      </c>
      <c r="H48" s="44"/>
      <c r="I48" s="1"/>
      <c r="J48" s="52"/>
      <c r="K48" s="157"/>
      <c r="L48" s="93" t="e">
        <f t="shared" si="1"/>
        <v>#DIV/0!</v>
      </c>
      <c r="M48" s="1"/>
      <c r="N48" s="1"/>
      <c r="O48" s="160"/>
      <c r="P48" s="160"/>
      <c r="Q48" s="37"/>
    </row>
    <row r="49" spans="3:17" ht="14.7" thickBot="1" x14ac:dyDescent="0.55000000000000004">
      <c r="C49" t="s">
        <v>139</v>
      </c>
      <c r="H49" s="44"/>
      <c r="I49" s="1"/>
      <c r="J49" s="52"/>
      <c r="K49" s="157"/>
      <c r="L49" s="93" t="e">
        <f t="shared" si="1"/>
        <v>#DIV/0!</v>
      </c>
      <c r="M49" s="1"/>
      <c r="N49" s="1"/>
      <c r="O49" s="160"/>
      <c r="P49" s="160"/>
      <c r="Q49" s="37"/>
    </row>
    <row r="50" spans="3:17" ht="14.7" thickBot="1" x14ac:dyDescent="0.55000000000000004">
      <c r="H50" s="44"/>
      <c r="I50" s="1"/>
      <c r="J50" s="52"/>
      <c r="K50" s="157"/>
      <c r="L50" s="93" t="e">
        <f t="shared" si="1"/>
        <v>#DIV/0!</v>
      </c>
      <c r="M50" s="1"/>
      <c r="N50" s="1"/>
      <c r="O50" s="160"/>
      <c r="P50" s="160"/>
      <c r="Q50" s="37"/>
    </row>
    <row r="51" spans="3:17" ht="14.7" thickBot="1" x14ac:dyDescent="0.55000000000000004">
      <c r="H51" s="44"/>
      <c r="I51" s="1"/>
      <c r="J51" s="52"/>
      <c r="K51" s="157"/>
      <c r="L51" s="93" t="e">
        <f t="shared" si="1"/>
        <v>#DIV/0!</v>
      </c>
      <c r="M51" s="1"/>
      <c r="N51" s="1"/>
      <c r="O51" s="160"/>
      <c r="P51" s="160"/>
      <c r="Q51" s="37"/>
    </row>
    <row r="52" spans="3:17" ht="14.7" thickBot="1" x14ac:dyDescent="0.55000000000000004">
      <c r="H52" s="44"/>
      <c r="I52" s="1"/>
      <c r="J52" s="52"/>
      <c r="K52" s="157"/>
      <c r="L52" s="93" t="e">
        <f t="shared" si="1"/>
        <v>#DIV/0!</v>
      </c>
      <c r="M52" s="1"/>
      <c r="N52" s="1"/>
      <c r="O52" s="160"/>
      <c r="P52" s="160"/>
      <c r="Q52" s="37"/>
    </row>
    <row r="53" spans="3:17" ht="14.7" thickBot="1" x14ac:dyDescent="0.55000000000000004">
      <c r="H53" s="45"/>
      <c r="I53" s="46"/>
      <c r="J53" s="53"/>
      <c r="K53" s="158"/>
      <c r="L53" s="94" t="e">
        <f t="shared" si="1"/>
        <v>#DIV/0!</v>
      </c>
      <c r="M53" s="46"/>
      <c r="N53" s="46"/>
      <c r="O53" s="161"/>
      <c r="P53" s="161"/>
      <c r="Q53" s="47"/>
    </row>
    <row r="54" spans="3:17" ht="14.7" thickBot="1" x14ac:dyDescent="0.55000000000000004"/>
    <row r="55" spans="3:17" ht="14.7" thickBot="1" x14ac:dyDescent="0.55000000000000004">
      <c r="H55" s="205" t="s">
        <v>161</v>
      </c>
      <c r="I55" s="206"/>
      <c r="J55" s="127"/>
    </row>
    <row r="56" spans="3:17" ht="14.7" thickBot="1" x14ac:dyDescent="0.55000000000000004">
      <c r="H56" s="134">
        <v>0</v>
      </c>
      <c r="I56" s="128" t="s">
        <v>162</v>
      </c>
      <c r="J56" s="127"/>
    </row>
    <row r="57" spans="3:17" x14ac:dyDescent="0.5">
      <c r="H57" s="135">
        <v>0</v>
      </c>
      <c r="I57" s="130" t="s">
        <v>134</v>
      </c>
    </row>
    <row r="58" spans="3:17" x14ac:dyDescent="0.5">
      <c r="H58" s="136">
        <v>0</v>
      </c>
      <c r="I58" s="129" t="s">
        <v>135</v>
      </c>
    </row>
    <row r="59" spans="3:17" x14ac:dyDescent="0.5">
      <c r="H59" s="136">
        <v>0</v>
      </c>
      <c r="I59" s="129" t="s">
        <v>136</v>
      </c>
    </row>
    <row r="60" spans="3:17" ht="14.7" thickBot="1" x14ac:dyDescent="0.55000000000000004">
      <c r="H60" s="137">
        <f>SUM(H57:H59)</f>
        <v>0</v>
      </c>
      <c r="I60" s="131" t="s">
        <v>112</v>
      </c>
    </row>
    <row r="61" spans="3:17" x14ac:dyDescent="0.5">
      <c r="H61" s="132" t="e">
        <f>H60/H56</f>
        <v>#DIV/0!</v>
      </c>
      <c r="I61" s="130" t="s">
        <v>163</v>
      </c>
    </row>
    <row r="62" spans="3:17" ht="14.7" thickBot="1" x14ac:dyDescent="0.55000000000000004">
      <c r="H62" s="133" t="e">
        <f>1-H61</f>
        <v>#DIV/0!</v>
      </c>
      <c r="I62" s="128" t="s">
        <v>164</v>
      </c>
    </row>
  </sheetData>
  <mergeCells count="6">
    <mergeCell ref="H55:I55"/>
    <mergeCell ref="H24:Q24"/>
    <mergeCell ref="H25:Q25"/>
    <mergeCell ref="H26:Q26"/>
    <mergeCell ref="H44:Q44"/>
    <mergeCell ref="H45:Q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3148-FA32-406C-8D60-E7DE11E39F3B}">
  <dimension ref="C1:M50"/>
  <sheetViews>
    <sheetView topLeftCell="A13" workbookViewId="0">
      <selection activeCell="D46" sqref="D46:D47"/>
    </sheetView>
  </sheetViews>
  <sheetFormatPr defaultRowHeight="14.35" x14ac:dyDescent="0.5"/>
  <cols>
    <col min="3" max="3" width="38.703125" customWidth="1"/>
    <col min="4" max="4" width="15" customWidth="1"/>
    <col min="5" max="5" width="17.87890625" customWidth="1"/>
    <col min="6" max="6" width="15.5859375" customWidth="1"/>
    <col min="7" max="7" width="17" customWidth="1"/>
    <col min="8" max="8" width="15.87890625" customWidth="1"/>
    <col min="9" max="9" width="20.41015625" customWidth="1"/>
    <col min="10" max="10" width="17" customWidth="1"/>
    <col min="11" max="11" width="21.5859375" customWidth="1"/>
    <col min="12" max="12" width="17" customWidth="1"/>
    <col min="13" max="13" width="16.1171875" customWidth="1"/>
  </cols>
  <sheetData>
    <row r="1" spans="3:13" x14ac:dyDescent="0.5">
      <c r="C1" s="39" t="s">
        <v>4</v>
      </c>
    </row>
    <row r="2" spans="3:13" x14ac:dyDescent="0.5">
      <c r="C2" t="s">
        <v>39</v>
      </c>
    </row>
    <row r="5" spans="3:13" ht="14.7" thickBot="1" x14ac:dyDescent="0.55000000000000004"/>
    <row r="6" spans="3:13" x14ac:dyDescent="0.5">
      <c r="D6" s="221" t="s">
        <v>146</v>
      </c>
      <c r="E6" s="222"/>
      <c r="F6" s="221" t="s">
        <v>144</v>
      </c>
      <c r="G6" s="222"/>
      <c r="H6" s="221" t="s">
        <v>144</v>
      </c>
      <c r="I6" s="222"/>
      <c r="J6" s="221" t="s">
        <v>146</v>
      </c>
      <c r="K6" s="222"/>
      <c r="L6" s="221" t="s">
        <v>146</v>
      </c>
      <c r="M6" s="222"/>
    </row>
    <row r="7" spans="3:13" x14ac:dyDescent="0.5">
      <c r="D7" s="219" t="s">
        <v>53</v>
      </c>
      <c r="E7" s="220"/>
      <c r="F7" s="219" t="s">
        <v>78</v>
      </c>
      <c r="G7" s="220"/>
      <c r="H7" s="219" t="s">
        <v>78</v>
      </c>
      <c r="I7" s="220"/>
      <c r="J7" s="219" t="s">
        <v>78</v>
      </c>
      <c r="K7" s="220"/>
      <c r="L7" s="219" t="s">
        <v>78</v>
      </c>
      <c r="M7" s="220"/>
    </row>
    <row r="8" spans="3:13" x14ac:dyDescent="0.5">
      <c r="D8" s="90"/>
      <c r="E8" s="91"/>
      <c r="F8" s="223" t="s">
        <v>85</v>
      </c>
      <c r="G8" s="224"/>
      <c r="H8" s="223" t="s">
        <v>86</v>
      </c>
      <c r="I8" s="224"/>
      <c r="J8" s="223" t="s">
        <v>85</v>
      </c>
      <c r="K8" s="224"/>
      <c r="L8" s="223" t="s">
        <v>86</v>
      </c>
      <c r="M8" s="224"/>
    </row>
    <row r="9" spans="3:13" ht="14.7" thickBot="1" x14ac:dyDescent="0.55000000000000004">
      <c r="D9" s="96" t="s">
        <v>76</v>
      </c>
      <c r="E9" s="97" t="s">
        <v>77</v>
      </c>
      <c r="F9" s="96" t="s">
        <v>76</v>
      </c>
      <c r="G9" s="97" t="s">
        <v>77</v>
      </c>
      <c r="H9" s="96" t="s">
        <v>76</v>
      </c>
      <c r="I9" s="97" t="s">
        <v>77</v>
      </c>
      <c r="J9" s="96" t="s">
        <v>76</v>
      </c>
      <c r="K9" s="97" t="s">
        <v>77</v>
      </c>
      <c r="L9" s="96" t="s">
        <v>76</v>
      </c>
      <c r="M9" s="97" t="s">
        <v>77</v>
      </c>
    </row>
    <row r="10" spans="3:13" x14ac:dyDescent="0.5">
      <c r="C10" s="88" t="s">
        <v>79</v>
      </c>
      <c r="D10" s="85">
        <v>0</v>
      </c>
      <c r="E10" s="86">
        <v>0</v>
      </c>
      <c r="F10" s="85">
        <v>0</v>
      </c>
      <c r="G10" s="86">
        <v>0</v>
      </c>
      <c r="H10" s="85">
        <v>0</v>
      </c>
      <c r="I10" s="86">
        <v>0</v>
      </c>
      <c r="J10" s="85">
        <v>0</v>
      </c>
      <c r="K10" s="86">
        <v>0</v>
      </c>
      <c r="L10" s="85">
        <v>0</v>
      </c>
      <c r="M10" s="86">
        <v>0</v>
      </c>
    </row>
    <row r="11" spans="3:13" x14ac:dyDescent="0.5">
      <c r="C11" s="98" t="s">
        <v>48</v>
      </c>
      <c r="D11" s="85">
        <v>0</v>
      </c>
      <c r="E11" s="86">
        <v>0</v>
      </c>
      <c r="F11" s="85">
        <v>0</v>
      </c>
      <c r="G11" s="86">
        <v>0</v>
      </c>
      <c r="H11" s="85">
        <v>0</v>
      </c>
      <c r="I11" s="86">
        <v>0</v>
      </c>
      <c r="J11" s="85">
        <v>0</v>
      </c>
      <c r="K11" s="86">
        <v>0</v>
      </c>
      <c r="L11" s="85">
        <v>0</v>
      </c>
      <c r="M11" s="86">
        <v>0</v>
      </c>
    </row>
    <row r="12" spans="3:13" ht="14.7" thickBot="1" x14ac:dyDescent="0.55000000000000004">
      <c r="C12" s="89" t="s">
        <v>8</v>
      </c>
      <c r="D12" s="87">
        <f>SUM(D10:D11)</f>
        <v>0</v>
      </c>
      <c r="E12" s="8">
        <f t="shared" ref="E12:I12" si="0">SUM(E10:E11)</f>
        <v>0</v>
      </c>
      <c r="F12" s="87">
        <f t="shared" si="0"/>
        <v>0</v>
      </c>
      <c r="G12" s="8">
        <f t="shared" si="0"/>
        <v>0</v>
      </c>
      <c r="H12" s="87">
        <f t="shared" si="0"/>
        <v>0</v>
      </c>
      <c r="I12" s="8">
        <f t="shared" si="0"/>
        <v>0</v>
      </c>
      <c r="J12" s="87">
        <f t="shared" ref="J12:M12" si="1">SUM(J10:J11)</f>
        <v>0</v>
      </c>
      <c r="K12" s="8">
        <f t="shared" si="1"/>
        <v>0</v>
      </c>
      <c r="L12" s="87">
        <f t="shared" si="1"/>
        <v>0</v>
      </c>
      <c r="M12" s="8">
        <f t="shared" si="1"/>
        <v>0</v>
      </c>
    </row>
    <row r="14" spans="3:13" x14ac:dyDescent="0.5">
      <c r="C14" t="s">
        <v>201</v>
      </c>
    </row>
    <row r="15" spans="3:13" x14ac:dyDescent="0.5">
      <c r="C15" t="s">
        <v>89</v>
      </c>
    </row>
    <row r="16" spans="3:13" x14ac:dyDescent="0.5">
      <c r="C16" t="s">
        <v>87</v>
      </c>
    </row>
    <row r="17" spans="3:4" x14ac:dyDescent="0.5">
      <c r="C17" t="s">
        <v>82</v>
      </c>
    </row>
    <row r="18" spans="3:4" x14ac:dyDescent="0.5">
      <c r="C18" t="s">
        <v>88</v>
      </c>
    </row>
    <row r="19" spans="3:4" x14ac:dyDescent="0.5">
      <c r="C19" t="s">
        <v>145</v>
      </c>
    </row>
    <row r="21" spans="3:4" x14ac:dyDescent="0.5">
      <c r="C21" s="40" t="s">
        <v>103</v>
      </c>
    </row>
    <row r="22" spans="3:4" ht="14.7" thickBot="1" x14ac:dyDescent="0.55000000000000004"/>
    <row r="23" spans="3:4" ht="14.7" thickBot="1" x14ac:dyDescent="0.55000000000000004">
      <c r="C23" s="153" t="s">
        <v>90</v>
      </c>
      <c r="D23" s="149">
        <v>0</v>
      </c>
    </row>
    <row r="24" spans="3:4" x14ac:dyDescent="0.5">
      <c r="C24" s="16" t="s">
        <v>91</v>
      </c>
      <c r="D24" s="151">
        <f>SUM(D25:D33)</f>
        <v>0</v>
      </c>
    </row>
    <row r="25" spans="3:4" x14ac:dyDescent="0.5">
      <c r="C25" s="154" t="s">
        <v>96</v>
      </c>
      <c r="D25" s="101"/>
    </row>
    <row r="26" spans="3:4" x14ac:dyDescent="0.5">
      <c r="C26" s="154" t="s">
        <v>97</v>
      </c>
      <c r="D26" s="101"/>
    </row>
    <row r="27" spans="3:4" x14ac:dyDescent="0.5">
      <c r="C27" s="154" t="s">
        <v>93</v>
      </c>
      <c r="D27" s="101"/>
    </row>
    <row r="28" spans="3:4" x14ac:dyDescent="0.5">
      <c r="C28" s="154" t="s">
        <v>95</v>
      </c>
      <c r="D28" s="101"/>
    </row>
    <row r="29" spans="3:4" x14ac:dyDescent="0.5">
      <c r="C29" s="154" t="s">
        <v>94</v>
      </c>
      <c r="D29" s="101"/>
    </row>
    <row r="30" spans="3:4" x14ac:dyDescent="0.5">
      <c r="C30" s="102" t="s">
        <v>100</v>
      </c>
      <c r="D30" s="101"/>
    </row>
    <row r="31" spans="3:4" x14ac:dyDescent="0.5">
      <c r="C31" s="154" t="s">
        <v>99</v>
      </c>
      <c r="D31" s="101"/>
    </row>
    <row r="32" spans="3:4" x14ac:dyDescent="0.5">
      <c r="C32" s="154" t="s">
        <v>98</v>
      </c>
      <c r="D32" s="101"/>
    </row>
    <row r="33" spans="3:4" ht="14.7" thickBot="1" x14ac:dyDescent="0.55000000000000004">
      <c r="C33" s="155" t="s">
        <v>84</v>
      </c>
      <c r="D33" s="152">
        <v>0</v>
      </c>
    </row>
    <row r="34" spans="3:4" x14ac:dyDescent="0.5">
      <c r="C34" s="156" t="s">
        <v>181</v>
      </c>
      <c r="D34" s="150">
        <f>SUM(D31:D33)</f>
        <v>0</v>
      </c>
    </row>
    <row r="35" spans="3:4" x14ac:dyDescent="0.5">
      <c r="C35" s="154" t="s">
        <v>182</v>
      </c>
      <c r="D35" s="146">
        <f>D23-D34</f>
        <v>0</v>
      </c>
    </row>
    <row r="36" spans="3:4" ht="14.7" thickBot="1" x14ac:dyDescent="0.55000000000000004">
      <c r="C36" s="155" t="s">
        <v>183</v>
      </c>
      <c r="D36" s="147" t="e">
        <f>D35/D23</f>
        <v>#DIV/0!</v>
      </c>
    </row>
    <row r="38" spans="3:4" x14ac:dyDescent="0.5">
      <c r="C38" s="100" t="s">
        <v>101</v>
      </c>
    </row>
    <row r="39" spans="3:4" x14ac:dyDescent="0.5">
      <c r="C39" t="s">
        <v>102</v>
      </c>
    </row>
    <row r="40" spans="3:4" x14ac:dyDescent="0.5">
      <c r="C40" s="100" t="s">
        <v>105</v>
      </c>
    </row>
    <row r="41" spans="3:4" x14ac:dyDescent="0.5">
      <c r="C41" s="100" t="s">
        <v>104</v>
      </c>
    </row>
    <row r="42" spans="3:4" x14ac:dyDescent="0.5">
      <c r="C42" s="99"/>
    </row>
    <row r="43" spans="3:4" x14ac:dyDescent="0.5">
      <c r="C43" s="40" t="s">
        <v>147</v>
      </c>
    </row>
    <row r="44" spans="3:4" x14ac:dyDescent="0.5">
      <c r="C44" t="s">
        <v>157</v>
      </c>
    </row>
    <row r="45" spans="3:4" ht="14.7" thickBot="1" x14ac:dyDescent="0.55000000000000004">
      <c r="C45" t="s">
        <v>207</v>
      </c>
    </row>
    <row r="46" spans="3:4" ht="14.7" thickBot="1" x14ac:dyDescent="0.55000000000000004">
      <c r="C46" s="29" t="s">
        <v>159</v>
      </c>
      <c r="D46" s="121"/>
    </row>
    <row r="47" spans="3:4" ht="14.7" thickBot="1" x14ac:dyDescent="0.55000000000000004">
      <c r="C47" s="29" t="s">
        <v>160</v>
      </c>
      <c r="D47" s="121"/>
    </row>
    <row r="48" spans="3:4" ht="14.7" thickBot="1" x14ac:dyDescent="0.55000000000000004"/>
    <row r="49" spans="3:5" ht="14.7" thickBot="1" x14ac:dyDescent="0.55000000000000004">
      <c r="C49" s="92" t="s">
        <v>122</v>
      </c>
      <c r="D49" s="117"/>
      <c r="E49" s="113" t="s">
        <v>123</v>
      </c>
    </row>
    <row r="50" spans="3:5" x14ac:dyDescent="0.5">
      <c r="C50" t="s">
        <v>198</v>
      </c>
    </row>
  </sheetData>
  <mergeCells count="14">
    <mergeCell ref="J6:K6"/>
    <mergeCell ref="L6:M6"/>
    <mergeCell ref="J7:K7"/>
    <mergeCell ref="H7:I7"/>
    <mergeCell ref="H8:I8"/>
    <mergeCell ref="J8:K8"/>
    <mergeCell ref="L8:M8"/>
    <mergeCell ref="L7:M7"/>
    <mergeCell ref="D7:E7"/>
    <mergeCell ref="D6:E6"/>
    <mergeCell ref="F6:G6"/>
    <mergeCell ref="H6:I6"/>
    <mergeCell ref="F8:G8"/>
    <mergeCell ref="F7:G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028C-7568-4559-896B-F5FC00D33946}">
  <dimension ref="B2:H53"/>
  <sheetViews>
    <sheetView tabSelected="1" workbookViewId="0">
      <selection activeCell="E27" sqref="E27"/>
    </sheetView>
  </sheetViews>
  <sheetFormatPr defaultRowHeight="14.35" x14ac:dyDescent="0.5"/>
  <cols>
    <col min="1" max="1" width="12.41015625" customWidth="1"/>
    <col min="2" max="2" width="76.1171875" customWidth="1"/>
    <col min="3" max="3" width="20.1171875" customWidth="1"/>
    <col min="4" max="4" width="13.703125" customWidth="1"/>
    <col min="5" max="5" width="19.29296875" customWidth="1"/>
    <col min="6" max="6" width="20.5859375" customWidth="1"/>
    <col min="7" max="7" width="14.703125" customWidth="1"/>
    <col min="8" max="8" width="15.41015625" customWidth="1"/>
  </cols>
  <sheetData>
    <row r="2" spans="2:8" x14ac:dyDescent="0.5">
      <c r="B2" s="39" t="s">
        <v>4</v>
      </c>
    </row>
    <row r="3" spans="2:8" x14ac:dyDescent="0.5">
      <c r="B3" t="s">
        <v>39</v>
      </c>
    </row>
    <row r="5" spans="2:8" ht="14.7" thickBot="1" x14ac:dyDescent="0.55000000000000004"/>
    <row r="6" spans="2:8" ht="14.7" thickBot="1" x14ac:dyDescent="0.55000000000000004">
      <c r="B6" s="221" t="s">
        <v>80</v>
      </c>
      <c r="C6" s="230"/>
      <c r="D6" s="230"/>
      <c r="E6" s="230"/>
      <c r="F6" s="230"/>
      <c r="G6" s="230"/>
      <c r="H6" s="226"/>
    </row>
    <row r="7" spans="2:8" x14ac:dyDescent="0.5">
      <c r="B7" s="145"/>
      <c r="C7" s="227" t="s">
        <v>106</v>
      </c>
      <c r="D7" s="227"/>
      <c r="E7" s="228"/>
      <c r="F7" s="229" t="s">
        <v>177</v>
      </c>
      <c r="G7" s="227"/>
      <c r="H7" s="228"/>
    </row>
    <row r="8" spans="2:8" ht="14.7" thickBot="1" x14ac:dyDescent="0.55000000000000004">
      <c r="B8" s="168" t="s">
        <v>170</v>
      </c>
      <c r="C8" s="169" t="s">
        <v>169</v>
      </c>
      <c r="D8" s="170" t="s">
        <v>123</v>
      </c>
      <c r="E8" s="171" t="s">
        <v>18</v>
      </c>
      <c r="F8" s="169" t="s">
        <v>169</v>
      </c>
      <c r="G8" s="170" t="s">
        <v>123</v>
      </c>
      <c r="H8" s="171" t="s">
        <v>18</v>
      </c>
    </row>
    <row r="9" spans="2:8" x14ac:dyDescent="0.5">
      <c r="B9" s="172" t="s">
        <v>165</v>
      </c>
      <c r="C9" s="173">
        <v>1</v>
      </c>
      <c r="D9" s="174">
        <v>100</v>
      </c>
      <c r="E9" s="175">
        <f>D9*C9</f>
        <v>100</v>
      </c>
      <c r="F9" s="176">
        <v>1</v>
      </c>
      <c r="G9" s="174"/>
      <c r="H9" s="175">
        <f>G9*F9</f>
        <v>0</v>
      </c>
    </row>
    <row r="10" spans="2:8" ht="14.7" thickBot="1" x14ac:dyDescent="0.55000000000000004">
      <c r="B10" s="177" t="s">
        <v>172</v>
      </c>
      <c r="C10" s="178">
        <v>0</v>
      </c>
      <c r="D10" s="179"/>
      <c r="E10" s="180">
        <f t="shared" ref="E10:E18" si="0">D10*C10</f>
        <v>0</v>
      </c>
      <c r="F10" s="181">
        <v>0</v>
      </c>
      <c r="G10" s="179"/>
      <c r="H10" s="180">
        <f t="shared" ref="H10:H18" si="1">G10*F10</f>
        <v>0</v>
      </c>
    </row>
    <row r="11" spans="2:8" x14ac:dyDescent="0.5">
      <c r="B11" s="182" t="s">
        <v>143</v>
      </c>
      <c r="C11" s="183">
        <v>0.5</v>
      </c>
      <c r="D11" s="174">
        <v>100</v>
      </c>
      <c r="E11" s="175">
        <f t="shared" si="0"/>
        <v>50</v>
      </c>
      <c r="F11" s="184">
        <v>0</v>
      </c>
      <c r="G11" s="174"/>
      <c r="H11" s="175">
        <f t="shared" si="1"/>
        <v>0</v>
      </c>
    </row>
    <row r="12" spans="2:8" ht="14.7" thickBot="1" x14ac:dyDescent="0.55000000000000004">
      <c r="B12" s="177" t="s">
        <v>173</v>
      </c>
      <c r="C12" s="178">
        <v>0</v>
      </c>
      <c r="D12" s="179"/>
      <c r="E12" s="180">
        <f t="shared" si="0"/>
        <v>0</v>
      </c>
      <c r="F12" s="181">
        <v>0</v>
      </c>
      <c r="G12" s="179"/>
      <c r="H12" s="180">
        <f t="shared" si="1"/>
        <v>0</v>
      </c>
    </row>
    <row r="13" spans="2:8" x14ac:dyDescent="0.5">
      <c r="B13" s="185" t="s">
        <v>167</v>
      </c>
      <c r="C13" s="183">
        <v>0.4</v>
      </c>
      <c r="D13" s="174">
        <v>50</v>
      </c>
      <c r="E13" s="175">
        <f t="shared" si="0"/>
        <v>20</v>
      </c>
      <c r="F13" s="184">
        <v>0</v>
      </c>
      <c r="G13" s="174"/>
      <c r="H13" s="175">
        <f t="shared" si="1"/>
        <v>0</v>
      </c>
    </row>
    <row r="14" spans="2:8" ht="14.7" thickBot="1" x14ac:dyDescent="0.55000000000000004">
      <c r="B14" s="186" t="s">
        <v>174</v>
      </c>
      <c r="C14" s="178">
        <v>0</v>
      </c>
      <c r="D14" s="179"/>
      <c r="E14" s="180">
        <f t="shared" si="0"/>
        <v>0</v>
      </c>
      <c r="F14" s="181">
        <v>0</v>
      </c>
      <c r="G14" s="179"/>
      <c r="H14" s="180">
        <f t="shared" si="1"/>
        <v>0</v>
      </c>
    </row>
    <row r="15" spans="2:8" x14ac:dyDescent="0.5">
      <c r="B15" s="185" t="s">
        <v>166</v>
      </c>
      <c r="C15" s="183">
        <v>0</v>
      </c>
      <c r="D15" s="174"/>
      <c r="E15" s="175">
        <f t="shared" si="0"/>
        <v>0</v>
      </c>
      <c r="F15" s="184">
        <v>0</v>
      </c>
      <c r="G15" s="174"/>
      <c r="H15" s="175">
        <f t="shared" si="1"/>
        <v>0</v>
      </c>
    </row>
    <row r="16" spans="2:8" ht="14.7" thickBot="1" x14ac:dyDescent="0.55000000000000004">
      <c r="B16" s="186" t="s">
        <v>175</v>
      </c>
      <c r="C16" s="178">
        <v>0</v>
      </c>
      <c r="D16" s="179"/>
      <c r="E16" s="180">
        <f t="shared" si="0"/>
        <v>0</v>
      </c>
      <c r="F16" s="181">
        <v>0</v>
      </c>
      <c r="G16" s="179"/>
      <c r="H16" s="180">
        <f t="shared" si="1"/>
        <v>0</v>
      </c>
    </row>
    <row r="17" spans="2:8" x14ac:dyDescent="0.5">
      <c r="B17" s="185" t="s">
        <v>168</v>
      </c>
      <c r="C17" s="183">
        <v>0</v>
      </c>
      <c r="D17" s="174"/>
      <c r="E17" s="175">
        <f t="shared" si="0"/>
        <v>0</v>
      </c>
      <c r="F17" s="184">
        <v>0</v>
      </c>
      <c r="G17" s="174"/>
      <c r="H17" s="175">
        <f t="shared" si="1"/>
        <v>0</v>
      </c>
    </row>
    <row r="18" spans="2:8" ht="14.7" thickBot="1" x14ac:dyDescent="0.55000000000000004">
      <c r="B18" s="186" t="s">
        <v>176</v>
      </c>
      <c r="C18" s="178">
        <v>0</v>
      </c>
      <c r="D18" s="192"/>
      <c r="E18" s="180">
        <f t="shared" si="0"/>
        <v>0</v>
      </c>
      <c r="F18" s="181">
        <v>0</v>
      </c>
      <c r="G18" s="192"/>
      <c r="H18" s="180">
        <f t="shared" si="1"/>
        <v>0</v>
      </c>
    </row>
    <row r="19" spans="2:8" ht="14.7" thickBot="1" x14ac:dyDescent="0.55000000000000004">
      <c r="B19" s="187" t="s">
        <v>171</v>
      </c>
      <c r="C19" s="188">
        <v>1</v>
      </c>
      <c r="D19" s="189" t="s">
        <v>7</v>
      </c>
      <c r="E19" s="190">
        <f>SUM(E9:E18)</f>
        <v>170</v>
      </c>
      <c r="F19" s="191">
        <v>1</v>
      </c>
      <c r="G19" s="189" t="s">
        <v>7</v>
      </c>
      <c r="H19" s="190">
        <f>SUM(H9:H18)</f>
        <v>0</v>
      </c>
    </row>
    <row r="20" spans="2:8" x14ac:dyDescent="0.5">
      <c r="B20" s="82"/>
      <c r="C20" s="140"/>
      <c r="D20" s="141"/>
      <c r="E20" s="14"/>
      <c r="F20" s="140"/>
      <c r="G20" s="141"/>
      <c r="H20" s="14"/>
    </row>
    <row r="21" spans="2:8" x14ac:dyDescent="0.5">
      <c r="B21" s="95" t="s">
        <v>179</v>
      </c>
    </row>
    <row r="22" spans="2:8" x14ac:dyDescent="0.5">
      <c r="B22" s="82" t="s">
        <v>152</v>
      </c>
    </row>
    <row r="23" spans="2:8" x14ac:dyDescent="0.5">
      <c r="B23" t="s">
        <v>178</v>
      </c>
    </row>
    <row r="24" spans="2:8" x14ac:dyDescent="0.5">
      <c r="B24" s="82" t="s">
        <v>180</v>
      </c>
    </row>
    <row r="25" spans="2:8" x14ac:dyDescent="0.5">
      <c r="B25" s="82"/>
    </row>
    <row r="26" spans="2:8" ht="14.7" thickBot="1" x14ac:dyDescent="0.55000000000000004"/>
    <row r="27" spans="2:8" ht="14.7" thickBot="1" x14ac:dyDescent="0.55000000000000004">
      <c r="B27" s="225" t="s">
        <v>114</v>
      </c>
      <c r="C27" s="226"/>
    </row>
    <row r="28" spans="2:8" ht="14.7" thickBot="1" x14ac:dyDescent="0.55000000000000004">
      <c r="B28" s="108" t="s">
        <v>90</v>
      </c>
      <c r="C28" s="162"/>
      <c r="D28" s="142"/>
      <c r="E28" s="142"/>
    </row>
    <row r="29" spans="2:8" x14ac:dyDescent="0.5">
      <c r="B29" s="103" t="s">
        <v>107</v>
      </c>
      <c r="C29" s="163">
        <f>SUM(C30:C31)</f>
        <v>0</v>
      </c>
      <c r="D29" s="143"/>
      <c r="E29" s="143"/>
    </row>
    <row r="30" spans="2:8" x14ac:dyDescent="0.5">
      <c r="B30" s="109" t="s">
        <v>108</v>
      </c>
      <c r="C30" s="164"/>
      <c r="D30" s="143"/>
      <c r="E30" s="143"/>
    </row>
    <row r="31" spans="2:8" x14ac:dyDescent="0.5">
      <c r="B31" s="109" t="s">
        <v>109</v>
      </c>
      <c r="C31" s="164"/>
      <c r="D31" s="143"/>
      <c r="E31" s="143"/>
    </row>
    <row r="32" spans="2:8" x14ac:dyDescent="0.5">
      <c r="B32" s="104" t="s">
        <v>110</v>
      </c>
      <c r="C32" s="164"/>
      <c r="D32" s="143"/>
      <c r="E32" s="143"/>
    </row>
    <row r="33" spans="2:5" ht="14.7" thickBot="1" x14ac:dyDescent="0.55000000000000004">
      <c r="B33" s="106" t="s">
        <v>140</v>
      </c>
      <c r="C33" s="165"/>
      <c r="D33" s="143"/>
      <c r="E33" s="143"/>
    </row>
    <row r="34" spans="2:5" x14ac:dyDescent="0.5">
      <c r="B34" s="103" t="s">
        <v>197</v>
      </c>
      <c r="C34" s="163">
        <f>SUM(C35:C36)</f>
        <v>0</v>
      </c>
      <c r="D34" s="143"/>
      <c r="E34" s="143"/>
    </row>
    <row r="35" spans="2:5" x14ac:dyDescent="0.5">
      <c r="B35" s="105" t="s">
        <v>92</v>
      </c>
      <c r="C35" s="164"/>
      <c r="D35" s="143"/>
      <c r="E35" s="143"/>
    </row>
    <row r="36" spans="2:5" x14ac:dyDescent="0.5">
      <c r="B36" s="109" t="s">
        <v>111</v>
      </c>
      <c r="C36" s="164"/>
      <c r="D36" s="143"/>
      <c r="E36" s="143"/>
    </row>
    <row r="37" spans="2:5" ht="14.7" thickBot="1" x14ac:dyDescent="0.55000000000000004">
      <c r="B37" s="106" t="s">
        <v>141</v>
      </c>
      <c r="C37" s="165"/>
      <c r="D37" s="143"/>
      <c r="E37" s="143"/>
    </row>
    <row r="38" spans="2:5" x14ac:dyDescent="0.5">
      <c r="B38" s="107" t="s">
        <v>142</v>
      </c>
      <c r="C38" s="166">
        <f>C33+C37</f>
        <v>0</v>
      </c>
      <c r="D38" s="138"/>
      <c r="E38" s="138"/>
    </row>
    <row r="39" spans="2:5" x14ac:dyDescent="0.5">
      <c r="B39" s="104" t="s">
        <v>115</v>
      </c>
      <c r="C39" s="167">
        <f>C28-C38</f>
        <v>0</v>
      </c>
      <c r="D39" s="138"/>
      <c r="E39" s="138"/>
    </row>
    <row r="40" spans="2:5" ht="14.7" thickBot="1" x14ac:dyDescent="0.55000000000000004">
      <c r="B40" s="106" t="s">
        <v>113</v>
      </c>
      <c r="C40" s="110" t="e">
        <f>C39/C28</f>
        <v>#DIV/0!</v>
      </c>
      <c r="D40" s="139"/>
      <c r="E40" s="139"/>
    </row>
    <row r="42" spans="2:5" x14ac:dyDescent="0.5">
      <c r="B42" t="s">
        <v>116</v>
      </c>
    </row>
    <row r="43" spans="2:5" x14ac:dyDescent="0.5">
      <c r="B43" s="111" t="s">
        <v>133</v>
      </c>
    </row>
    <row r="46" spans="2:5" x14ac:dyDescent="0.5">
      <c r="B46" s="40" t="s">
        <v>147</v>
      </c>
    </row>
    <row r="47" spans="2:5" x14ac:dyDescent="0.5">
      <c r="B47" t="s">
        <v>157</v>
      </c>
    </row>
    <row r="48" spans="2:5" ht="14.7" thickBot="1" x14ac:dyDescent="0.55000000000000004">
      <c r="B48" t="s">
        <v>207</v>
      </c>
    </row>
    <row r="49" spans="2:5" ht="14.7" thickBot="1" x14ac:dyDescent="0.55000000000000004">
      <c r="B49" s="29" t="s">
        <v>159</v>
      </c>
      <c r="C49" s="121"/>
      <c r="D49" s="144"/>
      <c r="E49" s="144"/>
    </row>
    <row r="50" spans="2:5" ht="14.7" thickBot="1" x14ac:dyDescent="0.55000000000000004">
      <c r="B50" s="29" t="s">
        <v>160</v>
      </c>
      <c r="C50" s="121"/>
      <c r="D50" s="144"/>
      <c r="E50" s="144"/>
    </row>
    <row r="51" spans="2:5" ht="14.7" thickBot="1" x14ac:dyDescent="0.55000000000000004"/>
    <row r="52" spans="2:5" ht="14.7" thickBot="1" x14ac:dyDescent="0.55000000000000004">
      <c r="B52" s="92" t="s">
        <v>122</v>
      </c>
      <c r="C52" s="117"/>
      <c r="D52" s="113" t="s">
        <v>123</v>
      </c>
    </row>
    <row r="53" spans="2:5" x14ac:dyDescent="0.5">
      <c r="B53" t="s">
        <v>200</v>
      </c>
    </row>
  </sheetData>
  <mergeCells count="4">
    <mergeCell ref="B27:C27"/>
    <mergeCell ref="C7:E7"/>
    <mergeCell ref="F7:H7"/>
    <mergeCell ref="B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Transfer</vt:lpstr>
      <vt:lpstr>Disposal</vt:lpstr>
      <vt:lpstr>Recyclables Processing</vt:lpstr>
      <vt:lpstr> Organics Composting</vt:lpstr>
      <vt:lpstr>Mixed Waste Processing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Krueger</dc:creator>
  <cp:lastModifiedBy>Janna McKay</cp:lastModifiedBy>
  <cp:lastPrinted>2023-12-07T17:56:59Z</cp:lastPrinted>
  <dcterms:created xsi:type="dcterms:W3CDTF">2023-11-09T17:13:46Z</dcterms:created>
  <dcterms:modified xsi:type="dcterms:W3CDTF">2024-04-09T22:27:51Z</dcterms:modified>
</cp:coreProperties>
</file>