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nna.CCCSWACORP\Desktop\"/>
    </mc:Choice>
  </mc:AlternateContent>
  <xr:revisionPtr revIDLastSave="0" documentId="8_{4DA0CECD-BC9B-4D87-8864-919618FEDD6A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 Gen_Info" sheetId="64" r:id="rId1"/>
    <sheet name="2 Op_Statistics" sheetId="12" r:id="rId2"/>
    <sheet name="3 Labor" sheetId="17" r:id="rId3"/>
    <sheet name="4 Capital" sheetId="18" r:id="rId4"/>
    <sheet name="5 Comp" sheetId="20" r:id="rId5"/>
    <sheet name="Form 6" sheetId="82" r:id="rId6"/>
    <sheet name="Form 6A" sheetId="23" r:id="rId7"/>
    <sheet name="Form 6B" sheetId="68" r:id="rId8"/>
    <sheet name="Form 6C" sheetId="81" r:id="rId9"/>
    <sheet name="Form 6D" sheetId="88" r:id="rId10"/>
    <sheet name="Form 6E" sheetId="34" r:id="rId11"/>
  </sheet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compound_periods">#REF!</definedName>
    <definedName name="nper">#REF!</definedName>
    <definedName name="payment_periods">#REF!</definedName>
    <definedName name="payment_types">#REF!</definedName>
    <definedName name="_xlnm.Print_Area" localSheetId="0">'1 Gen_Info'!$A$1:$D$19</definedName>
    <definedName name="_xlnm.Print_Area" localSheetId="1">'2 Op_Statistics'!$A$1:$AB$74</definedName>
    <definedName name="_xlnm.Print_Area" localSheetId="2">'3 Labor'!$B$1:$J$58</definedName>
    <definedName name="_xlnm.Print_Area" localSheetId="3">'4 Capital'!$B$1:$J$108</definedName>
    <definedName name="_xlnm.Print_Area" localSheetId="4">'5 Comp'!$B$1:$T$34</definedName>
    <definedName name="_xlnm.Print_Area" localSheetId="5">'Form 6'!$A$1:$F$102</definedName>
    <definedName name="_xlnm.Print_Area" localSheetId="6">'Form 6A'!$A$1:$M$95</definedName>
    <definedName name="_xlnm.Print_Area" localSheetId="7">'Form 6B'!$A$1:$J$96</definedName>
    <definedName name="_xlnm.Print_Area" localSheetId="8">'Form 6C'!$A$1:$J$95</definedName>
    <definedName name="_xlnm.Print_Area" localSheetId="9">'Form 6D'!$A$1:$G$95</definedName>
    <definedName name="_xlnm.Print_Area" localSheetId="10">'Form 6E'!$A$1:$H$171</definedName>
    <definedName name="_xlnm.Print_Titles" localSheetId="0">'1 Gen_Info'!$2:$3</definedName>
    <definedName name="_xlnm.Print_Titles" localSheetId="1">'2 Op_Statistics'!$C:$D,'2 Op_Statistics'!$1:$3</definedName>
    <definedName name="_xlnm.Print_Titles" localSheetId="4">'5 Comp'!$B:$C</definedName>
    <definedName name="_xlnm.Print_Titles" localSheetId="5">'Form 6'!$1:$9</definedName>
    <definedName name="_xlnm.Print_Titles" localSheetId="6">'Form 6A'!$1:$8</definedName>
    <definedName name="_xlnm.Print_Titles" localSheetId="7">'Form 6B'!$1:$8</definedName>
    <definedName name="_xlnm.Print_Titles" localSheetId="8">'Form 6C'!$1:$8</definedName>
    <definedName name="_xlnm.Print_Titles" localSheetId="9">'Form 6D'!$1:$8</definedName>
    <definedName name="_xlnm.Print_Titles" localSheetId="10">'Form 6E'!$1:$6</definedName>
    <definedName name="roundOp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7" l="1"/>
  <c r="T28" i="20"/>
  <c r="F32" i="82" l="1"/>
  <c r="D49" i="18" l="1"/>
  <c r="M41" i="23" l="1"/>
  <c r="H41" i="34"/>
  <c r="G41" i="88"/>
  <c r="J41" i="81"/>
  <c r="J42" i="68"/>
  <c r="B40" i="23"/>
  <c r="B41" i="68" s="1"/>
  <c r="B40" i="81" s="1"/>
  <c r="B40" i="88" s="1"/>
  <c r="B40" i="34" s="1"/>
  <c r="B41" i="23"/>
  <c r="B42" i="68" s="1"/>
  <c r="B41" i="81" s="1"/>
  <c r="B41" i="88" s="1"/>
  <c r="B41" i="34" s="1"/>
  <c r="B42" i="23"/>
  <c r="B43" i="68" s="1"/>
  <c r="B42" i="81" s="1"/>
  <c r="B42" i="88" s="1"/>
  <c r="B42" i="34" s="1"/>
  <c r="B39" i="23"/>
  <c r="B40" i="68" s="1"/>
  <c r="B39" i="81" s="1"/>
  <c r="B39" i="88" s="1"/>
  <c r="B39" i="34" s="1"/>
  <c r="F42" i="82" l="1"/>
  <c r="D130" i="34"/>
  <c r="F43" i="88"/>
  <c r="G42" i="88"/>
  <c r="G40" i="88"/>
  <c r="G39" i="88"/>
  <c r="I43" i="81"/>
  <c r="H43" i="81"/>
  <c r="G43" i="81"/>
  <c r="F43" i="81"/>
  <c r="J42" i="81"/>
  <c r="J40" i="81"/>
  <c r="J39" i="81"/>
  <c r="J43" i="81" s="1"/>
  <c r="I44" i="68"/>
  <c r="H44" i="68"/>
  <c r="G44" i="68"/>
  <c r="F44" i="68"/>
  <c r="J43" i="68"/>
  <c r="J41" i="68"/>
  <c r="J44" i="68" s="1"/>
  <c r="J40" i="68"/>
  <c r="H39" i="34"/>
  <c r="H42" i="34"/>
  <c r="H40" i="34"/>
  <c r="G43" i="34"/>
  <c r="F43" i="34"/>
  <c r="E43" i="34"/>
  <c r="H21" i="20"/>
  <c r="I21" i="20"/>
  <c r="J21" i="20"/>
  <c r="H13" i="20"/>
  <c r="M84" i="23"/>
  <c r="M83" i="23"/>
  <c r="M80" i="23"/>
  <c r="M59" i="23"/>
  <c r="M58" i="23"/>
  <c r="M57" i="23"/>
  <c r="M53" i="23"/>
  <c r="M52" i="23"/>
  <c r="M51" i="23"/>
  <c r="M50" i="23"/>
  <c r="M49" i="23"/>
  <c r="M48" i="23"/>
  <c r="M47" i="23"/>
  <c r="M46" i="23"/>
  <c r="M42" i="23"/>
  <c r="M40" i="23"/>
  <c r="M39" i="23"/>
  <c r="M35" i="23"/>
  <c r="M34" i="23"/>
  <c r="M33" i="23"/>
  <c r="M32" i="23"/>
  <c r="M31" i="23"/>
  <c r="M30" i="23"/>
  <c r="M29" i="23"/>
  <c r="M28" i="23"/>
  <c r="M27" i="23"/>
  <c r="M26" i="23"/>
  <c r="M25" i="23"/>
  <c r="M24" i="23"/>
  <c r="M20" i="23"/>
  <c r="M19" i="23"/>
  <c r="M18" i="23"/>
  <c r="M17" i="23"/>
  <c r="M16" i="23"/>
  <c r="M15" i="23"/>
  <c r="M14" i="23"/>
  <c r="M13" i="23"/>
  <c r="M12" i="23"/>
  <c r="M11" i="23"/>
  <c r="M10" i="23"/>
  <c r="J85" i="23"/>
  <c r="H22" i="20" s="1"/>
  <c r="K85" i="23"/>
  <c r="I22" i="20" s="1"/>
  <c r="L85" i="23"/>
  <c r="J22" i="20" s="1"/>
  <c r="J60" i="23"/>
  <c r="K60" i="23"/>
  <c r="I13" i="20" s="1"/>
  <c r="L60" i="23"/>
  <c r="J13" i="20" s="1"/>
  <c r="J54" i="23"/>
  <c r="H12" i="20" s="1"/>
  <c r="K54" i="23"/>
  <c r="I12" i="20" s="1"/>
  <c r="L54" i="23"/>
  <c r="J12" i="20" s="1"/>
  <c r="J43" i="23"/>
  <c r="H11" i="20" s="1"/>
  <c r="K43" i="23"/>
  <c r="I11" i="20" s="1"/>
  <c r="L43" i="23"/>
  <c r="J11" i="20" s="1"/>
  <c r="J36" i="23"/>
  <c r="H10" i="20" s="1"/>
  <c r="K36" i="23"/>
  <c r="I10" i="20" s="1"/>
  <c r="L36" i="23"/>
  <c r="J10" i="20" s="1"/>
  <c r="J21" i="23"/>
  <c r="H9" i="20" s="1"/>
  <c r="K21" i="23"/>
  <c r="I9" i="20" s="1"/>
  <c r="L21" i="23"/>
  <c r="J9" i="20" s="1"/>
  <c r="J7" i="23"/>
  <c r="K7" i="23"/>
  <c r="L7" i="23"/>
  <c r="I6" i="20"/>
  <c r="J6" i="20"/>
  <c r="H6" i="20"/>
  <c r="T44" i="12"/>
  <c r="T43" i="12"/>
  <c r="K44" i="12"/>
  <c r="J44" i="12"/>
  <c r="I44" i="12"/>
  <c r="K43" i="12"/>
  <c r="J43" i="12"/>
  <c r="I43" i="12"/>
  <c r="H13" i="18"/>
  <c r="J13" i="18" s="1"/>
  <c r="H14" i="18"/>
  <c r="J14" i="18" s="1"/>
  <c r="H15" i="18"/>
  <c r="J15" i="18" s="1"/>
  <c r="D13" i="17"/>
  <c r="F13" i="17" s="1"/>
  <c r="D12" i="17"/>
  <c r="F12" i="17" s="1"/>
  <c r="D11" i="17"/>
  <c r="F11" i="17" s="1"/>
  <c r="U17" i="12"/>
  <c r="I35" i="12"/>
  <c r="J35" i="12"/>
  <c r="K35" i="12"/>
  <c r="I36" i="12" a="1"/>
  <c r="I36" i="12" s="1"/>
  <c r="J36" i="12" a="1"/>
  <c r="J36" i="12" s="1"/>
  <c r="K36" i="12" a="1"/>
  <c r="K36" i="12" s="1"/>
  <c r="I31" i="12"/>
  <c r="I32" i="12" s="1"/>
  <c r="J31" i="12"/>
  <c r="J32" i="12" s="1"/>
  <c r="K31" i="12"/>
  <c r="K32" i="12" s="1"/>
  <c r="I13" i="12"/>
  <c r="J13" i="12"/>
  <c r="K13" i="12"/>
  <c r="H43" i="23"/>
  <c r="G43" i="23"/>
  <c r="I43" i="23"/>
  <c r="F43" i="23"/>
  <c r="F25" i="18"/>
  <c r="I25" i="18"/>
  <c r="H24" i="18"/>
  <c r="J24" i="18" s="1"/>
  <c r="G25" i="18"/>
  <c r="F57" i="17"/>
  <c r="E24" i="17"/>
  <c r="D22" i="17"/>
  <c r="F22" i="17" s="1"/>
  <c r="F85" i="88"/>
  <c r="G84" i="88"/>
  <c r="G83" i="88"/>
  <c r="G80" i="88"/>
  <c r="S21" i="20" s="1"/>
  <c r="D76" i="88"/>
  <c r="F60" i="88"/>
  <c r="G59" i="88"/>
  <c r="G58" i="88"/>
  <c r="G57" i="88"/>
  <c r="F54" i="88"/>
  <c r="G53" i="88"/>
  <c r="B53" i="88"/>
  <c r="G52" i="88"/>
  <c r="B52" i="88"/>
  <c r="G51" i="88"/>
  <c r="B51" i="88"/>
  <c r="G50" i="88"/>
  <c r="B50" i="88"/>
  <c r="G49" i="88"/>
  <c r="B49" i="88"/>
  <c r="G48" i="88"/>
  <c r="B48" i="88"/>
  <c r="G47" i="88"/>
  <c r="B47" i="88"/>
  <c r="G46" i="88"/>
  <c r="B46" i="88"/>
  <c r="F36" i="88"/>
  <c r="G35" i="88"/>
  <c r="B35" i="88"/>
  <c r="G34" i="88"/>
  <c r="B34" i="88"/>
  <c r="G33" i="88"/>
  <c r="B33" i="88"/>
  <c r="G32" i="88"/>
  <c r="B32" i="88"/>
  <c r="G31" i="88"/>
  <c r="B31" i="88"/>
  <c r="G30" i="88"/>
  <c r="B30" i="88"/>
  <c r="G29" i="88"/>
  <c r="B29" i="88"/>
  <c r="G28" i="88"/>
  <c r="B28" i="88"/>
  <c r="G27" i="88"/>
  <c r="B27" i="88"/>
  <c r="G26" i="88"/>
  <c r="G25" i="88"/>
  <c r="G24" i="88"/>
  <c r="F21" i="88"/>
  <c r="G20" i="88"/>
  <c r="G19" i="88"/>
  <c r="G18" i="88"/>
  <c r="G17" i="88"/>
  <c r="G16" i="88"/>
  <c r="G15" i="88"/>
  <c r="G14" i="88"/>
  <c r="G13" i="88"/>
  <c r="G12" i="88"/>
  <c r="G11" i="88"/>
  <c r="G10" i="88"/>
  <c r="A2" i="88"/>
  <c r="G1" i="88"/>
  <c r="T40" i="12"/>
  <c r="S40" i="12"/>
  <c r="T31" i="12"/>
  <c r="T32" i="12" s="1"/>
  <c r="S31" i="12"/>
  <c r="S32" i="12" s="1"/>
  <c r="U30" i="12"/>
  <c r="U29" i="12"/>
  <c r="U28" i="12"/>
  <c r="U18" i="12"/>
  <c r="U16" i="12"/>
  <c r="U11" i="12"/>
  <c r="T13" i="12"/>
  <c r="D168" i="34"/>
  <c r="D149" i="34"/>
  <c r="J84" i="81"/>
  <c r="J83" i="81"/>
  <c r="J80" i="81"/>
  <c r="J59" i="81"/>
  <c r="J58" i="81"/>
  <c r="J57" i="81"/>
  <c r="J53" i="81"/>
  <c r="J52" i="81"/>
  <c r="J51" i="81"/>
  <c r="J50" i="81"/>
  <c r="J49" i="81"/>
  <c r="J48" i="81"/>
  <c r="J47" i="81"/>
  <c r="J46" i="81"/>
  <c r="J35" i="81"/>
  <c r="J34" i="81"/>
  <c r="J33" i="81"/>
  <c r="J32" i="81"/>
  <c r="J31" i="81"/>
  <c r="J30" i="81"/>
  <c r="J29" i="81"/>
  <c r="J28" i="81"/>
  <c r="J27" i="81"/>
  <c r="J26" i="81"/>
  <c r="J25" i="81"/>
  <c r="J24" i="81"/>
  <c r="J20" i="81"/>
  <c r="J19" i="81"/>
  <c r="J18" i="81"/>
  <c r="J17" i="81"/>
  <c r="J16" i="81"/>
  <c r="J15" i="81"/>
  <c r="J14" i="81"/>
  <c r="J13" i="81"/>
  <c r="J12" i="81"/>
  <c r="J11" i="81"/>
  <c r="J10" i="81"/>
  <c r="K38" i="12" l="1"/>
  <c r="I45" i="12"/>
  <c r="T41" i="12"/>
  <c r="I38" i="12"/>
  <c r="J38" i="12"/>
  <c r="J45" i="12"/>
  <c r="K45" i="12"/>
  <c r="G43" i="88"/>
  <c r="S11" i="20" s="1"/>
  <c r="H43" i="34"/>
  <c r="F41" i="82"/>
  <c r="F40" i="82"/>
  <c r="F43" i="82"/>
  <c r="M21" i="23"/>
  <c r="G85" i="88"/>
  <c r="S22" i="20" s="1"/>
  <c r="J85" i="81"/>
  <c r="J21" i="81"/>
  <c r="J36" i="81"/>
  <c r="T45" i="12"/>
  <c r="S41" i="12"/>
  <c r="M43" i="23"/>
  <c r="G21" i="88"/>
  <c r="S9" i="20" s="1"/>
  <c r="G36" i="88"/>
  <c r="S10" i="20" s="1"/>
  <c r="G54" i="88"/>
  <c r="S12" i="20" s="1"/>
  <c r="G60" i="88"/>
  <c r="S13" i="20" s="1"/>
  <c r="F3" i="68"/>
  <c r="F3" i="81" s="1"/>
  <c r="C6" i="20"/>
  <c r="F7" i="82" s="1"/>
  <c r="B2" i="18"/>
  <c r="F44" i="82" l="1"/>
  <c r="E3" i="34"/>
  <c r="F3" i="88"/>
  <c r="E92" i="18" l="1"/>
  <c r="I92" i="18"/>
  <c r="I96" i="18"/>
  <c r="H90" i="18" l="1"/>
  <c r="J90" i="18" s="1"/>
  <c r="G49" i="18"/>
  <c r="E49" i="18"/>
  <c r="I49" i="18"/>
  <c r="F49" i="18"/>
  <c r="H9" i="18"/>
  <c r="I107" i="18"/>
  <c r="I31" i="18"/>
  <c r="I32" i="18" s="1"/>
  <c r="F31" i="18"/>
  <c r="D92" i="18" l="1"/>
  <c r="D73" i="18"/>
  <c r="S43" i="12"/>
  <c r="R43" i="12"/>
  <c r="Q43" i="12"/>
  <c r="P43" i="12"/>
  <c r="O43" i="12"/>
  <c r="N43" i="12"/>
  <c r="M43" i="12"/>
  <c r="S44" i="12"/>
  <c r="R44" i="12"/>
  <c r="Q44" i="12"/>
  <c r="P44" i="12"/>
  <c r="O44" i="12"/>
  <c r="N44" i="12"/>
  <c r="M44" i="12"/>
  <c r="L44" i="12"/>
  <c r="H44" i="12"/>
  <c r="G44" i="12"/>
  <c r="F44" i="12"/>
  <c r="E44" i="12"/>
  <c r="H43" i="12"/>
  <c r="G43" i="12"/>
  <c r="F43" i="12"/>
  <c r="L43" i="12"/>
  <c r="O31" i="12"/>
  <c r="O32" i="12" s="1"/>
  <c r="O40" i="12"/>
  <c r="E43" i="12"/>
  <c r="H28" i="18"/>
  <c r="H29" i="18"/>
  <c r="H30" i="18"/>
  <c r="H27" i="18"/>
  <c r="H10" i="18"/>
  <c r="H11" i="18"/>
  <c r="H12" i="18"/>
  <c r="H16" i="18"/>
  <c r="H17" i="18"/>
  <c r="H18" i="18"/>
  <c r="H19" i="18"/>
  <c r="J19" i="18" s="1"/>
  <c r="H20" i="18"/>
  <c r="H21" i="18"/>
  <c r="H22" i="18"/>
  <c r="H23" i="18"/>
  <c r="J9" i="18"/>
  <c r="D96" i="18"/>
  <c r="E110" i="34"/>
  <c r="H108" i="34"/>
  <c r="E31" i="12"/>
  <c r="F17" i="17"/>
  <c r="B25" i="34"/>
  <c r="B26" i="34"/>
  <c r="B24" i="34"/>
  <c r="J20" i="68"/>
  <c r="J16" i="68"/>
  <c r="M1" i="23"/>
  <c r="E167" i="34" l="1"/>
  <c r="F88" i="88" s="1"/>
  <c r="G88" i="88" s="1"/>
  <c r="E156" i="34"/>
  <c r="E157" i="34"/>
  <c r="E158" i="34"/>
  <c r="H25" i="18"/>
  <c r="U43" i="12"/>
  <c r="U44" i="12"/>
  <c r="H31" i="18"/>
  <c r="S45" i="12"/>
  <c r="O45" i="12"/>
  <c r="O41" i="12"/>
  <c r="H19" i="34"/>
  <c r="H18" i="34"/>
  <c r="H17" i="34"/>
  <c r="H16" i="34"/>
  <c r="H14" i="34"/>
  <c r="H13" i="34"/>
  <c r="H11" i="34"/>
  <c r="H10" i="34"/>
  <c r="H9" i="34"/>
  <c r="H109" i="34"/>
  <c r="H107" i="34"/>
  <c r="H101" i="34"/>
  <c r="H102" i="34"/>
  <c r="H103" i="34"/>
  <c r="H100" i="34"/>
  <c r="H47" i="34"/>
  <c r="H48" i="34"/>
  <c r="H49" i="34"/>
  <c r="H50" i="34"/>
  <c r="H51" i="34"/>
  <c r="H52" i="34"/>
  <c r="H53" i="34"/>
  <c r="H54" i="34"/>
  <c r="H55" i="34"/>
  <c r="H56" i="34"/>
  <c r="H57" i="34"/>
  <c r="H58" i="34"/>
  <c r="H59" i="34"/>
  <c r="H60" i="34"/>
  <c r="H61" i="34"/>
  <c r="H62" i="34"/>
  <c r="H63" i="34"/>
  <c r="H64" i="34"/>
  <c r="H65" i="34"/>
  <c r="H66" i="34"/>
  <c r="H67" i="34"/>
  <c r="H68" i="34"/>
  <c r="H69" i="34"/>
  <c r="H70" i="34"/>
  <c r="H71" i="34"/>
  <c r="H72" i="34"/>
  <c r="H73" i="34"/>
  <c r="H74" i="34"/>
  <c r="H75" i="34"/>
  <c r="H76" i="34"/>
  <c r="H77" i="34"/>
  <c r="H78" i="34"/>
  <c r="H79" i="34"/>
  <c r="H80" i="34"/>
  <c r="H81" i="34"/>
  <c r="H82" i="34"/>
  <c r="H83" i="34"/>
  <c r="H84" i="34"/>
  <c r="H85" i="34"/>
  <c r="H86" i="34"/>
  <c r="H87" i="34"/>
  <c r="H88" i="34"/>
  <c r="H89" i="34"/>
  <c r="H90" i="34"/>
  <c r="H91" i="34"/>
  <c r="H92" i="34"/>
  <c r="H93" i="34"/>
  <c r="H94" i="34"/>
  <c r="H46" i="34"/>
  <c r="H25" i="34"/>
  <c r="H26" i="34"/>
  <c r="H27" i="34"/>
  <c r="H28" i="34"/>
  <c r="H29" i="34"/>
  <c r="H30" i="34"/>
  <c r="H31" i="34"/>
  <c r="H32" i="34"/>
  <c r="H33" i="34"/>
  <c r="H34" i="34"/>
  <c r="H35" i="34"/>
  <c r="H24" i="34"/>
  <c r="H12" i="34"/>
  <c r="H15" i="34"/>
  <c r="H20" i="34"/>
  <c r="G92" i="18"/>
  <c r="F92" i="18"/>
  <c r="I73" i="18"/>
  <c r="I97" i="18" s="1"/>
  <c r="G73" i="18"/>
  <c r="F73" i="18"/>
  <c r="E73" i="18"/>
  <c r="G96" i="18"/>
  <c r="E96" i="18"/>
  <c r="H81" i="18"/>
  <c r="J81" i="18" s="1"/>
  <c r="H72" i="18"/>
  <c r="J72" i="18" s="1"/>
  <c r="H71" i="18"/>
  <c r="J71" i="18" s="1"/>
  <c r="H48" i="18"/>
  <c r="J48" i="18" s="1"/>
  <c r="H47" i="18"/>
  <c r="J47" i="18" s="1"/>
  <c r="H70" i="18"/>
  <c r="J70" i="18" s="1"/>
  <c r="H69" i="18"/>
  <c r="J69" i="18" s="1"/>
  <c r="H68" i="18"/>
  <c r="J68" i="18" s="1"/>
  <c r="H67" i="18"/>
  <c r="J67" i="18" s="1"/>
  <c r="H66" i="18"/>
  <c r="J66" i="18" s="1"/>
  <c r="H65" i="18"/>
  <c r="J65" i="18" s="1"/>
  <c r="H56" i="18"/>
  <c r="J56" i="18" s="1"/>
  <c r="H55" i="18"/>
  <c r="J55" i="18" s="1"/>
  <c r="H54" i="18"/>
  <c r="J54" i="18" s="1"/>
  <c r="H52" i="18"/>
  <c r="J52" i="18" s="1"/>
  <c r="H51" i="18"/>
  <c r="J51" i="18" s="1"/>
  <c r="H57" i="18"/>
  <c r="J57" i="18" s="1"/>
  <c r="H53" i="18"/>
  <c r="J53" i="18" s="1"/>
  <c r="F96" i="18"/>
  <c r="H95" i="18"/>
  <c r="J95" i="18" s="1"/>
  <c r="H94" i="18"/>
  <c r="J94" i="18" s="1"/>
  <c r="H82" i="18"/>
  <c r="J82" i="18" s="1"/>
  <c r="H83" i="18"/>
  <c r="J83" i="18" s="1"/>
  <c r="H84" i="18"/>
  <c r="J84" i="18" s="1"/>
  <c r="H85" i="18"/>
  <c r="J85" i="18" s="1"/>
  <c r="H86" i="18"/>
  <c r="J86" i="18" s="1"/>
  <c r="H87" i="18"/>
  <c r="J87" i="18" s="1"/>
  <c r="H88" i="18"/>
  <c r="J88" i="18" s="1"/>
  <c r="H89" i="18"/>
  <c r="J89" i="18" s="1"/>
  <c r="H91" i="18"/>
  <c r="J91" i="18" s="1"/>
  <c r="I85" i="23"/>
  <c r="G22" i="20" s="1"/>
  <c r="H77" i="18"/>
  <c r="J77" i="18" s="1"/>
  <c r="H78" i="18"/>
  <c r="J78" i="18" s="1"/>
  <c r="H79" i="18"/>
  <c r="J79" i="18" s="1"/>
  <c r="H80" i="18"/>
  <c r="J80" i="18" s="1"/>
  <c r="H76" i="18"/>
  <c r="J76" i="18" s="1"/>
  <c r="H59" i="18"/>
  <c r="J59" i="18" s="1"/>
  <c r="H60" i="18"/>
  <c r="J60" i="18" s="1"/>
  <c r="H61" i="18"/>
  <c r="J61" i="18" s="1"/>
  <c r="H62" i="18"/>
  <c r="J62" i="18" s="1"/>
  <c r="H63" i="18"/>
  <c r="J63" i="18" s="1"/>
  <c r="H64" i="18"/>
  <c r="J64" i="18" s="1"/>
  <c r="H58" i="18"/>
  <c r="J58" i="18" s="1"/>
  <c r="H37" i="18"/>
  <c r="J37" i="18" s="1"/>
  <c r="H38" i="18"/>
  <c r="J38" i="18" s="1"/>
  <c r="H39" i="18"/>
  <c r="J39" i="18" s="1"/>
  <c r="H40" i="18"/>
  <c r="J40" i="18" s="1"/>
  <c r="H41" i="18"/>
  <c r="J41" i="18" s="1"/>
  <c r="H42" i="18"/>
  <c r="J42" i="18" s="1"/>
  <c r="H43" i="18"/>
  <c r="J43" i="18" s="1"/>
  <c r="H44" i="18"/>
  <c r="J44" i="18" s="1"/>
  <c r="H45" i="18"/>
  <c r="J45" i="18" s="1"/>
  <c r="H46" i="18"/>
  <c r="J46" i="18" s="1"/>
  <c r="H36" i="18"/>
  <c r="J30" i="18"/>
  <c r="J29" i="18"/>
  <c r="J28" i="18"/>
  <c r="J27" i="18"/>
  <c r="J10" i="18"/>
  <c r="J11" i="18"/>
  <c r="J12" i="18"/>
  <c r="J16" i="18"/>
  <c r="J17" i="18"/>
  <c r="J18" i="18"/>
  <c r="J20" i="18"/>
  <c r="J21" i="18"/>
  <c r="J22" i="18"/>
  <c r="J23" i="18"/>
  <c r="G31" i="18"/>
  <c r="N11" i="20"/>
  <c r="N21" i="20"/>
  <c r="J85" i="68"/>
  <c r="F85" i="82" s="1"/>
  <c r="J84" i="68"/>
  <c r="F84" i="82" s="1"/>
  <c r="J81" i="68"/>
  <c r="F81" i="82" s="1"/>
  <c r="J60" i="68"/>
  <c r="F60" i="82" s="1"/>
  <c r="J59" i="68"/>
  <c r="F59" i="82" s="1"/>
  <c r="J58" i="68"/>
  <c r="J61" i="68" s="1"/>
  <c r="J54" i="68"/>
  <c r="F54" i="82" s="1"/>
  <c r="J53" i="68"/>
  <c r="F53" i="82" s="1"/>
  <c r="J52" i="68"/>
  <c r="F52" i="82" s="1"/>
  <c r="J51" i="68"/>
  <c r="F51" i="82" s="1"/>
  <c r="J50" i="68"/>
  <c r="F50" i="82" s="1"/>
  <c r="J49" i="68"/>
  <c r="F49" i="82" s="1"/>
  <c r="J48" i="68"/>
  <c r="J47" i="68"/>
  <c r="J35" i="68"/>
  <c r="F36" i="82" s="1"/>
  <c r="J33" i="68"/>
  <c r="F34" i="82" s="1"/>
  <c r="J32" i="68"/>
  <c r="J31" i="68"/>
  <c r="J30" i="68"/>
  <c r="F31" i="82" s="1"/>
  <c r="J29" i="68"/>
  <c r="F30" i="82" s="1"/>
  <c r="J28" i="68"/>
  <c r="F29" i="82" s="1"/>
  <c r="J27" i="68"/>
  <c r="J26" i="68"/>
  <c r="F27" i="82" s="1"/>
  <c r="J25" i="68"/>
  <c r="F26" i="82" s="1"/>
  <c r="J24" i="68"/>
  <c r="J18" i="68"/>
  <c r="F19" i="82" s="1"/>
  <c r="J17" i="68"/>
  <c r="F18" i="82" s="1"/>
  <c r="J15" i="68"/>
  <c r="F16" i="82" s="1"/>
  <c r="J14" i="68"/>
  <c r="F15" i="82" s="1"/>
  <c r="J13" i="68"/>
  <c r="F14" i="82" s="1"/>
  <c r="J12" i="68"/>
  <c r="F13" i="82" s="1"/>
  <c r="J11" i="68"/>
  <c r="F12" i="82" s="1"/>
  <c r="J10" i="68"/>
  <c r="F11" i="82" s="1"/>
  <c r="J19" i="68"/>
  <c r="J34" i="68"/>
  <c r="F35" i="82" s="1"/>
  <c r="I86" i="68"/>
  <c r="N22" i="20" s="1"/>
  <c r="F6" i="68"/>
  <c r="I61" i="68"/>
  <c r="N13" i="20" s="1"/>
  <c r="I55" i="68"/>
  <c r="N12" i="20" s="1"/>
  <c r="F36" i="68"/>
  <c r="G36" i="68"/>
  <c r="H36" i="68"/>
  <c r="I36" i="68"/>
  <c r="N10" i="20" s="1"/>
  <c r="I21" i="68"/>
  <c r="N9" i="20" s="1"/>
  <c r="I7" i="68"/>
  <c r="G11" i="20"/>
  <c r="G21" i="20"/>
  <c r="O13" i="12"/>
  <c r="H13" i="12"/>
  <c r="E95" i="34"/>
  <c r="G104" i="34"/>
  <c r="F104" i="34"/>
  <c r="E104" i="34"/>
  <c r="G110" i="34"/>
  <c r="F110" i="34"/>
  <c r="G95" i="34"/>
  <c r="F95" i="34"/>
  <c r="I60" i="23"/>
  <c r="G13" i="20" s="1"/>
  <c r="I54" i="23"/>
  <c r="G12" i="20" s="1"/>
  <c r="F48" i="82"/>
  <c r="F33" i="82"/>
  <c r="F25" i="82"/>
  <c r="F21" i="82"/>
  <c r="F20" i="82"/>
  <c r="F17" i="82"/>
  <c r="I36" i="23"/>
  <c r="G10" i="20" s="1"/>
  <c r="I21" i="23"/>
  <c r="G9" i="20" s="1"/>
  <c r="I108" i="18" l="1"/>
  <c r="I110" i="18" s="1"/>
  <c r="J36" i="68"/>
  <c r="J55" i="68"/>
  <c r="F47" i="82"/>
  <c r="F58" i="82"/>
  <c r="F28" i="82"/>
  <c r="F37" i="82" s="1"/>
  <c r="J86" i="68"/>
  <c r="G139" i="34"/>
  <c r="L71" i="23" s="1"/>
  <c r="G137" i="34"/>
  <c r="J71" i="23" s="1"/>
  <c r="G138" i="34"/>
  <c r="K71" i="23" s="1"/>
  <c r="L88" i="23"/>
  <c r="E137" i="34"/>
  <c r="E138" i="34"/>
  <c r="K69" i="23" s="1"/>
  <c r="E139" i="34"/>
  <c r="K88" i="23"/>
  <c r="F139" i="34"/>
  <c r="L70" i="23" s="1"/>
  <c r="F137" i="34"/>
  <c r="J70" i="23" s="1"/>
  <c r="F138" i="34"/>
  <c r="F156" i="34"/>
  <c r="J89" i="23" s="1"/>
  <c r="F157" i="34"/>
  <c r="K89" i="23" s="1"/>
  <c r="F158" i="34"/>
  <c r="L89" i="23" s="1"/>
  <c r="J88" i="23"/>
  <c r="G158" i="34"/>
  <c r="L90" i="23" s="1"/>
  <c r="G156" i="34"/>
  <c r="J90" i="23" s="1"/>
  <c r="G157" i="34"/>
  <c r="K90" i="23" s="1"/>
  <c r="G163" i="34"/>
  <c r="F90" i="81" s="1"/>
  <c r="G167" i="34"/>
  <c r="F90" i="88" s="1"/>
  <c r="G90" i="88" s="1"/>
  <c r="F162" i="34"/>
  <c r="I90" i="68" s="1"/>
  <c r="F167" i="34"/>
  <c r="E143" i="34"/>
  <c r="I70" i="68" s="1"/>
  <c r="E142" i="34"/>
  <c r="E147" i="34"/>
  <c r="I69" i="81" s="1"/>
  <c r="E148" i="34"/>
  <c r="G143" i="34"/>
  <c r="I72" i="68" s="1"/>
  <c r="G148" i="34"/>
  <c r="F71" i="88" s="1"/>
  <c r="G71" i="88" s="1"/>
  <c r="F143" i="34"/>
  <c r="I71" i="68" s="1"/>
  <c r="F148" i="34"/>
  <c r="F70" i="88" s="1"/>
  <c r="G70" i="88" s="1"/>
  <c r="U45" i="12"/>
  <c r="J36" i="18"/>
  <c r="H49" i="18"/>
  <c r="M85" i="23"/>
  <c r="E155" i="34"/>
  <c r="I88" i="23" s="1"/>
  <c r="E152" i="34"/>
  <c r="H92" i="18"/>
  <c r="H73" i="18"/>
  <c r="H95" i="34"/>
  <c r="H104" i="34"/>
  <c r="H110" i="34"/>
  <c r="J21" i="68"/>
  <c r="H96" i="18"/>
  <c r="G162" i="34"/>
  <c r="I91" i="68" s="1"/>
  <c r="F163" i="34"/>
  <c r="E162" i="34"/>
  <c r="I89" i="68" s="1"/>
  <c r="E163" i="34"/>
  <c r="M54" i="23"/>
  <c r="M60" i="23"/>
  <c r="M31" i="12"/>
  <c r="F55" i="82" l="1"/>
  <c r="K91" i="23"/>
  <c r="I23" i="20" s="1"/>
  <c r="I24" i="20" s="1"/>
  <c r="L91" i="23"/>
  <c r="L93" i="23" s="1"/>
  <c r="H138" i="34"/>
  <c r="K70" i="23"/>
  <c r="K72" i="23" s="1"/>
  <c r="I15" i="20" s="1"/>
  <c r="H139" i="34"/>
  <c r="L69" i="23"/>
  <c r="L72" i="23" s="1"/>
  <c r="H158" i="34"/>
  <c r="H137" i="34"/>
  <c r="J69" i="23"/>
  <c r="J72" i="23" s="1"/>
  <c r="J91" i="23"/>
  <c r="H156" i="34"/>
  <c r="H157" i="34"/>
  <c r="H143" i="34"/>
  <c r="F69" i="88"/>
  <c r="H148" i="34"/>
  <c r="H167" i="34"/>
  <c r="F89" i="88"/>
  <c r="H163" i="34"/>
  <c r="H162" i="34"/>
  <c r="K93" i="23" l="1"/>
  <c r="J23" i="20"/>
  <c r="J24" i="20" s="1"/>
  <c r="H23" i="20"/>
  <c r="H24" i="20" s="1"/>
  <c r="J93" i="23"/>
  <c r="J15" i="20"/>
  <c r="H15" i="20"/>
  <c r="G89" i="88"/>
  <c r="G91" i="88" s="1"/>
  <c r="F91" i="88"/>
  <c r="F93" i="88" s="1"/>
  <c r="G69" i="88"/>
  <c r="G72" i="88" s="1"/>
  <c r="S15" i="20" s="1"/>
  <c r="F72" i="88"/>
  <c r="E35" i="12"/>
  <c r="H36" i="12" a="1"/>
  <c r="G36" i="12" a="1"/>
  <c r="G36" i="12" s="1"/>
  <c r="F36" i="12" a="1"/>
  <c r="F36" i="12" s="1"/>
  <c r="E36" i="12" a="1"/>
  <c r="E36" i="12" s="1"/>
  <c r="G21" i="34"/>
  <c r="G36" i="34"/>
  <c r="G141" i="34"/>
  <c r="G161" i="34"/>
  <c r="G153" i="34"/>
  <c r="G159" i="34"/>
  <c r="G160" i="34"/>
  <c r="G164" i="34"/>
  <c r="F35" i="12"/>
  <c r="G35" i="12"/>
  <c r="G93" i="88" l="1"/>
  <c r="S23" i="20"/>
  <c r="S24" i="20" s="1"/>
  <c r="G97" i="34"/>
  <c r="E32" i="12"/>
  <c r="E38" i="12"/>
  <c r="H36" i="12"/>
  <c r="H38" i="12"/>
  <c r="F38" i="12"/>
  <c r="G38" i="12"/>
  <c r="G165" i="34"/>
  <c r="G136" i="34"/>
  <c r="I71" i="23" s="1"/>
  <c r="G135" i="34"/>
  <c r="G152" i="34"/>
  <c r="G133" i="34"/>
  <c r="G147" i="34"/>
  <c r="I71" i="81" s="1"/>
  <c r="G144" i="34"/>
  <c r="G142" i="34"/>
  <c r="G145" i="34"/>
  <c r="G140" i="34"/>
  <c r="G155" i="34"/>
  <c r="I90" i="23" s="1"/>
  <c r="G166" i="34"/>
  <c r="I90" i="81" s="1"/>
  <c r="G154" i="34"/>
  <c r="G146" i="34"/>
  <c r="G134" i="34"/>
  <c r="G120" i="34" l="1"/>
  <c r="L65" i="23" s="1"/>
  <c r="G118" i="34"/>
  <c r="J65" i="23" s="1"/>
  <c r="G119" i="34"/>
  <c r="K65" i="23" s="1"/>
  <c r="G149" i="34"/>
  <c r="G168" i="34"/>
  <c r="G124" i="34"/>
  <c r="I66" i="68" s="1"/>
  <c r="G129" i="34"/>
  <c r="F65" i="88" s="1"/>
  <c r="G65" i="88" s="1"/>
  <c r="G112" i="34"/>
  <c r="G125" i="34"/>
  <c r="G116" i="34"/>
  <c r="G115" i="34"/>
  <c r="G121" i="34"/>
  <c r="G128" i="34"/>
  <c r="I65" i="81" s="1"/>
  <c r="G123" i="34"/>
  <c r="G127" i="34"/>
  <c r="G122" i="34"/>
  <c r="G126" i="34"/>
  <c r="G114" i="34"/>
  <c r="G117" i="34"/>
  <c r="I65" i="23" s="1"/>
  <c r="G130" i="34" l="1"/>
  <c r="G171" i="34" s="1"/>
  <c r="H55" i="68" l="1"/>
  <c r="G55" i="68"/>
  <c r="F55" i="68"/>
  <c r="H21" i="68"/>
  <c r="G21" i="68"/>
  <c r="F21" i="68"/>
  <c r="F134" i="34" l="1"/>
  <c r="E136" i="34"/>
  <c r="I69" i="23" s="1"/>
  <c r="I60" i="81"/>
  <c r="H60" i="81"/>
  <c r="G60" i="81"/>
  <c r="F60" i="81"/>
  <c r="I54" i="81"/>
  <c r="H54" i="81"/>
  <c r="G54" i="81"/>
  <c r="F54" i="81"/>
  <c r="I36" i="81"/>
  <c r="H36" i="81"/>
  <c r="G36" i="81"/>
  <c r="F36" i="81"/>
  <c r="I21" i="81"/>
  <c r="H21" i="81"/>
  <c r="G21" i="81"/>
  <c r="F21" i="81"/>
  <c r="H86" i="68"/>
  <c r="H85" i="23"/>
  <c r="G85" i="23"/>
  <c r="F85" i="23"/>
  <c r="H36" i="23"/>
  <c r="G36" i="23"/>
  <c r="F36" i="23"/>
  <c r="G21" i="23"/>
  <c r="F22" i="82"/>
  <c r="H54" i="23"/>
  <c r="G60" i="23"/>
  <c r="H60" i="23"/>
  <c r="G54" i="23"/>
  <c r="F54" i="23"/>
  <c r="D10" i="17"/>
  <c r="F10" i="17" s="1"/>
  <c r="D9" i="17"/>
  <c r="Q13" i="12"/>
  <c r="H35" i="12"/>
  <c r="H31" i="12"/>
  <c r="H32" i="12" s="1"/>
  <c r="S13" i="12"/>
  <c r="R13" i="12"/>
  <c r="P13" i="12"/>
  <c r="N13" i="12"/>
  <c r="M13" i="12"/>
  <c r="L13" i="12"/>
  <c r="G13" i="12"/>
  <c r="F13" i="12"/>
  <c r="E13" i="12"/>
  <c r="U13" i="12" l="1"/>
  <c r="J60" i="81"/>
  <c r="E135" i="34"/>
  <c r="F141" i="34"/>
  <c r="F135" i="34"/>
  <c r="F142" i="34"/>
  <c r="E159" i="34"/>
  <c r="F164" i="34"/>
  <c r="F146" i="34"/>
  <c r="F152" i="34"/>
  <c r="H152" i="34" s="1"/>
  <c r="E144" i="34"/>
  <c r="F147" i="34"/>
  <c r="I70" i="81" s="1"/>
  <c r="F165" i="34"/>
  <c r="F153" i="34"/>
  <c r="E141" i="34"/>
  <c r="F144" i="34"/>
  <c r="F154" i="34"/>
  <c r="E161" i="34"/>
  <c r="F166" i="34"/>
  <c r="I89" i="81" s="1"/>
  <c r="F133" i="34"/>
  <c r="F145" i="34"/>
  <c r="E164" i="34"/>
  <c r="F155" i="34"/>
  <c r="E166" i="34"/>
  <c r="I88" i="81" s="1"/>
  <c r="F159" i="34"/>
  <c r="E145" i="34"/>
  <c r="E154" i="34"/>
  <c r="F160" i="34"/>
  <c r="E160" i="34"/>
  <c r="H160" i="34" s="1"/>
  <c r="E133" i="34"/>
  <c r="E146" i="34"/>
  <c r="F136" i="34"/>
  <c r="F161" i="34"/>
  <c r="E134" i="34"/>
  <c r="H134" i="34" s="1"/>
  <c r="F140" i="34"/>
  <c r="M36" i="23"/>
  <c r="E5" i="34"/>
  <c r="D1" i="64"/>
  <c r="L31" i="12"/>
  <c r="L32" i="12" s="1"/>
  <c r="M11" i="20"/>
  <c r="L11" i="20"/>
  <c r="K11" i="20"/>
  <c r="D21" i="17"/>
  <c r="F21" i="17" s="1"/>
  <c r="H136" i="34" l="1"/>
  <c r="I70" i="23"/>
  <c r="I72" i="23" s="1"/>
  <c r="H155" i="34"/>
  <c r="I89" i="23"/>
  <c r="I91" i="23" s="1"/>
  <c r="I93" i="23" s="1"/>
  <c r="F149" i="34"/>
  <c r="F168" i="34"/>
  <c r="H142" i="34"/>
  <c r="H144" i="34"/>
  <c r="F86" i="82"/>
  <c r="H146" i="34"/>
  <c r="H145" i="34"/>
  <c r="H161" i="34"/>
  <c r="H133" i="34"/>
  <c r="H141" i="34"/>
  <c r="H159" i="34"/>
  <c r="H147" i="34"/>
  <c r="H164" i="34"/>
  <c r="H135" i="34"/>
  <c r="H166" i="34"/>
  <c r="H154" i="34"/>
  <c r="I73" i="68"/>
  <c r="N15" i="20" s="1"/>
  <c r="I92" i="68"/>
  <c r="I94" i="68" s="1"/>
  <c r="F6" i="81"/>
  <c r="F6" i="88" s="1"/>
  <c r="F6" i="23"/>
  <c r="I7" i="81"/>
  <c r="I85" i="81"/>
  <c r="R22" i="20" s="1"/>
  <c r="R21" i="20"/>
  <c r="R13" i="20"/>
  <c r="R11" i="20"/>
  <c r="B52" i="82"/>
  <c r="B50" i="82"/>
  <c r="B48" i="82"/>
  <c r="B47" i="82"/>
  <c r="B27" i="82"/>
  <c r="B26" i="82"/>
  <c r="B25" i="82"/>
  <c r="A2" i="82"/>
  <c r="F1" i="82"/>
  <c r="M12" i="20"/>
  <c r="L12" i="20"/>
  <c r="K12" i="20"/>
  <c r="P11" i="20"/>
  <c r="F11" i="20"/>
  <c r="O12" i="20"/>
  <c r="E13" i="20"/>
  <c r="R40" i="12"/>
  <c r="Q40" i="12"/>
  <c r="P40" i="12"/>
  <c r="E36" i="34"/>
  <c r="P10" i="20"/>
  <c r="B53" i="81"/>
  <c r="B53" i="34" s="1"/>
  <c r="B51" i="68"/>
  <c r="B49" i="82"/>
  <c r="B36" i="82"/>
  <c r="B35" i="82"/>
  <c r="B34" i="82"/>
  <c r="B32" i="81"/>
  <c r="B32" i="34" s="1"/>
  <c r="B32" i="82"/>
  <c r="B31" i="82"/>
  <c r="B30" i="82"/>
  <c r="B29" i="82"/>
  <c r="B28" i="82"/>
  <c r="D10" i="20"/>
  <c r="D20" i="17"/>
  <c r="F20" i="17" s="1"/>
  <c r="R31" i="12"/>
  <c r="Q31" i="12"/>
  <c r="F9" i="17"/>
  <c r="F31" i="12"/>
  <c r="F61" i="68"/>
  <c r="K13" i="20" s="1"/>
  <c r="M10" i="20"/>
  <c r="L10" i="20"/>
  <c r="K10" i="20"/>
  <c r="B48" i="68"/>
  <c r="B50" i="68"/>
  <c r="B52" i="68"/>
  <c r="B47" i="81"/>
  <c r="B47" i="34" s="1"/>
  <c r="B49" i="81"/>
  <c r="B49" i="34" s="1"/>
  <c r="B51" i="81"/>
  <c r="B51" i="34" s="1"/>
  <c r="B47" i="68"/>
  <c r="B46" i="81"/>
  <c r="B46" i="34" s="1"/>
  <c r="H85" i="81"/>
  <c r="Q22" i="20" s="1"/>
  <c r="G85" i="81"/>
  <c r="P22" i="20" s="1"/>
  <c r="H7" i="81"/>
  <c r="G7" i="81"/>
  <c r="Q6" i="20"/>
  <c r="P6" i="20"/>
  <c r="T1" i="20"/>
  <c r="D16" i="17"/>
  <c r="F16" i="17" s="1"/>
  <c r="M21" i="20"/>
  <c r="M22" i="20"/>
  <c r="M9" i="20"/>
  <c r="H61" i="68"/>
  <c r="M13" i="20" s="1"/>
  <c r="F22" i="20"/>
  <c r="F7" i="81"/>
  <c r="H7" i="68"/>
  <c r="G7" i="68"/>
  <c r="F7" i="68"/>
  <c r="H7" i="23"/>
  <c r="G7" i="23"/>
  <c r="F7" i="23"/>
  <c r="M6" i="20"/>
  <c r="F6" i="20"/>
  <c r="N40" i="12"/>
  <c r="N31" i="12"/>
  <c r="N32" i="12" s="1"/>
  <c r="F85" i="81"/>
  <c r="O22" i="20" s="1"/>
  <c r="O6" i="20"/>
  <c r="O5" i="20"/>
  <c r="E6" i="20"/>
  <c r="K6" i="20"/>
  <c r="L6" i="20"/>
  <c r="A2" i="81"/>
  <c r="J1" i="81"/>
  <c r="K5" i="20"/>
  <c r="D15" i="17"/>
  <c r="F15" i="17" s="1"/>
  <c r="D14" i="17"/>
  <c r="F14" i="17" s="1"/>
  <c r="A2" i="34"/>
  <c r="H1" i="34"/>
  <c r="J1" i="68"/>
  <c r="J1" i="18"/>
  <c r="H1" i="17"/>
  <c r="L21" i="20"/>
  <c r="K21" i="20"/>
  <c r="D22" i="20"/>
  <c r="D6" i="20"/>
  <c r="D5" i="20"/>
  <c r="L40" i="12"/>
  <c r="G86" i="68"/>
  <c r="L22" i="20" s="1"/>
  <c r="F86" i="68"/>
  <c r="K22" i="20" s="1"/>
  <c r="G61" i="68"/>
  <c r="L13" i="20" s="1"/>
  <c r="L9" i="20"/>
  <c r="K9" i="20"/>
  <c r="A2" i="68"/>
  <c r="E22" i="20"/>
  <c r="A2" i="23"/>
  <c r="B2" i="17"/>
  <c r="B2" i="12"/>
  <c r="B2" i="20"/>
  <c r="L41" i="12"/>
  <c r="M40" i="12"/>
  <c r="M32" i="12"/>
  <c r="D77" i="82"/>
  <c r="Q13" i="20"/>
  <c r="F21" i="20"/>
  <c r="Q21" i="20"/>
  <c r="D21" i="20"/>
  <c r="P21" i="20"/>
  <c r="E21" i="20"/>
  <c r="O11" i="20"/>
  <c r="D18" i="17"/>
  <c r="F18" i="17" s="1"/>
  <c r="P31" i="12"/>
  <c r="D19" i="17"/>
  <c r="F19" i="17" s="1"/>
  <c r="D7" i="17"/>
  <c r="Q11" i="20"/>
  <c r="D76" i="81"/>
  <c r="D77" i="68"/>
  <c r="E11" i="20"/>
  <c r="D8" i="17"/>
  <c r="F8" i="17" s="1"/>
  <c r="T22" i="20" l="1"/>
  <c r="D24" i="17"/>
  <c r="B48" i="81"/>
  <c r="B48" i="34" s="1"/>
  <c r="G23" i="20"/>
  <c r="G24" i="20" s="1"/>
  <c r="N23" i="20"/>
  <c r="N24" i="20" s="1"/>
  <c r="G15" i="20"/>
  <c r="F61" i="82"/>
  <c r="B30" i="68"/>
  <c r="B29" i="81"/>
  <c r="B29" i="34" s="1"/>
  <c r="B29" i="68"/>
  <c r="F7" i="17"/>
  <c r="B35" i="81"/>
  <c r="B35" i="34" s="1"/>
  <c r="B31" i="68"/>
  <c r="B31" i="81"/>
  <c r="B31" i="34" s="1"/>
  <c r="B27" i="81"/>
  <c r="B27" i="34" s="1"/>
  <c r="F90" i="68"/>
  <c r="F91" i="68"/>
  <c r="F32" i="12"/>
  <c r="H70" i="81"/>
  <c r="E140" i="34"/>
  <c r="E149" i="34" s="1"/>
  <c r="H89" i="68"/>
  <c r="E153" i="34"/>
  <c r="B52" i="81"/>
  <c r="B52" i="34" s="1"/>
  <c r="B53" i="68"/>
  <c r="B53" i="82"/>
  <c r="B35" i="68"/>
  <c r="B30" i="81"/>
  <c r="B30" i="34" s="1"/>
  <c r="B51" i="82"/>
  <c r="G31" i="12"/>
  <c r="G32" i="12" s="1"/>
  <c r="N41" i="12"/>
  <c r="R12" i="20"/>
  <c r="Q10" i="20"/>
  <c r="R9" i="20"/>
  <c r="Q12" i="20"/>
  <c r="R10" i="20"/>
  <c r="O21" i="20"/>
  <c r="T21" i="20" s="1"/>
  <c r="P9" i="20"/>
  <c r="O10" i="20"/>
  <c r="O9" i="20"/>
  <c r="Q9" i="20"/>
  <c r="O13" i="20"/>
  <c r="E10" i="20"/>
  <c r="B33" i="68"/>
  <c r="F13" i="20"/>
  <c r="F10" i="20"/>
  <c r="D11" i="20"/>
  <c r="T11" i="20" s="1"/>
  <c r="E12" i="20"/>
  <c r="B54" i="82"/>
  <c r="B33" i="81"/>
  <c r="B33" i="34" s="1"/>
  <c r="B34" i="81"/>
  <c r="B34" i="34" s="1"/>
  <c r="F12" i="20"/>
  <c r="F60" i="23"/>
  <c r="D13" i="20" s="1"/>
  <c r="D12" i="20"/>
  <c r="B28" i="81"/>
  <c r="B28" i="34" s="1"/>
  <c r="E9" i="20"/>
  <c r="B27" i="68"/>
  <c r="B34" i="68"/>
  <c r="B28" i="68"/>
  <c r="H21" i="23"/>
  <c r="F9" i="20" s="1"/>
  <c r="B33" i="82"/>
  <c r="F21" i="23"/>
  <c r="D9" i="20" s="1"/>
  <c r="B54" i="68"/>
  <c r="B50" i="81"/>
  <c r="B50" i="34" s="1"/>
  <c r="B32" i="68"/>
  <c r="B49" i="68"/>
  <c r="H89" i="81"/>
  <c r="H90" i="68"/>
  <c r="H89" i="23"/>
  <c r="F89" i="23"/>
  <c r="G90" i="81"/>
  <c r="H91" i="68"/>
  <c r="F90" i="23"/>
  <c r="E21" i="34"/>
  <c r="G89" i="81"/>
  <c r="F70" i="81"/>
  <c r="F71" i="68"/>
  <c r="G71" i="68"/>
  <c r="F21" i="34"/>
  <c r="H90" i="23"/>
  <c r="G71" i="81"/>
  <c r="G72" i="68"/>
  <c r="H72" i="68"/>
  <c r="H71" i="23"/>
  <c r="F72" i="68"/>
  <c r="F71" i="81"/>
  <c r="H70" i="23"/>
  <c r="G70" i="81"/>
  <c r="H71" i="68"/>
  <c r="F36" i="34"/>
  <c r="H36" i="34" s="1"/>
  <c r="E165" i="34"/>
  <c r="H165" i="34" s="1"/>
  <c r="N45" i="12"/>
  <c r="Q41" i="12"/>
  <c r="Q32" i="12"/>
  <c r="P32" i="12"/>
  <c r="P41" i="12"/>
  <c r="R41" i="12"/>
  <c r="R32" i="12"/>
  <c r="M41" i="12"/>
  <c r="P12" i="20"/>
  <c r="F45" i="12"/>
  <c r="P13" i="20"/>
  <c r="M45" i="12"/>
  <c r="P45" i="12"/>
  <c r="Q45" i="12"/>
  <c r="L45" i="12"/>
  <c r="E168" i="34" l="1"/>
  <c r="T13" i="20"/>
  <c r="U32" i="12"/>
  <c r="U31" i="12"/>
  <c r="T10" i="20"/>
  <c r="T9" i="20"/>
  <c r="T12" i="20"/>
  <c r="F24" i="17"/>
  <c r="F58" i="17" s="1"/>
  <c r="H140" i="34"/>
  <c r="H149" i="34"/>
  <c r="H153" i="34"/>
  <c r="H168" i="34"/>
  <c r="J54" i="81"/>
  <c r="H21" i="34"/>
  <c r="H97" i="34" s="1"/>
  <c r="H112" i="34" s="1"/>
  <c r="J71" i="68"/>
  <c r="J72" i="68"/>
  <c r="F70" i="68"/>
  <c r="E45" i="12"/>
  <c r="H45" i="12"/>
  <c r="F89" i="81"/>
  <c r="J89" i="81" s="1"/>
  <c r="G71" i="23"/>
  <c r="G91" i="68"/>
  <c r="J91" i="68" s="1"/>
  <c r="G90" i="23"/>
  <c r="G88" i="23"/>
  <c r="F70" i="23"/>
  <c r="E97" i="34"/>
  <c r="G90" i="68"/>
  <c r="J90" i="68" s="1"/>
  <c r="J70" i="81"/>
  <c r="G89" i="68"/>
  <c r="H90" i="81"/>
  <c r="F97" i="34"/>
  <c r="F88" i="23"/>
  <c r="F89" i="68"/>
  <c r="G69" i="81"/>
  <c r="F88" i="81"/>
  <c r="F69" i="23"/>
  <c r="G88" i="81"/>
  <c r="G91" i="81" s="1"/>
  <c r="H88" i="81"/>
  <c r="F71" i="23"/>
  <c r="H70" i="68"/>
  <c r="H73" i="68" s="1"/>
  <c r="H69" i="81"/>
  <c r="H69" i="23"/>
  <c r="H72" i="23" s="1"/>
  <c r="F69" i="81"/>
  <c r="G70" i="23"/>
  <c r="H92" i="68"/>
  <c r="G70" i="68"/>
  <c r="G73" i="68" s="1"/>
  <c r="H88" i="23"/>
  <c r="H91" i="23" s="1"/>
  <c r="G69" i="23"/>
  <c r="H71" i="81"/>
  <c r="J71" i="81" s="1"/>
  <c r="R45" i="12"/>
  <c r="G89" i="23"/>
  <c r="M89" i="23" s="1"/>
  <c r="E120" i="34" l="1"/>
  <c r="E118" i="34"/>
  <c r="E119" i="34"/>
  <c r="K63" i="23" s="1"/>
  <c r="F120" i="34"/>
  <c r="L64" i="23" s="1"/>
  <c r="F118" i="34"/>
  <c r="J64" i="23" s="1"/>
  <c r="F119" i="34"/>
  <c r="M71" i="23"/>
  <c r="F72" i="82" s="1"/>
  <c r="M70" i="23"/>
  <c r="F71" i="82" s="1"/>
  <c r="M88" i="23"/>
  <c r="E124" i="34"/>
  <c r="I64" i="68" s="1"/>
  <c r="E129" i="34"/>
  <c r="F63" i="88" s="1"/>
  <c r="G63" i="88" s="1"/>
  <c r="M90" i="23"/>
  <c r="F90" i="82"/>
  <c r="M69" i="23"/>
  <c r="F124" i="34"/>
  <c r="I65" i="68" s="1"/>
  <c r="F129" i="34"/>
  <c r="J90" i="81"/>
  <c r="F72" i="81"/>
  <c r="J69" i="81"/>
  <c r="J88" i="81"/>
  <c r="P23" i="20"/>
  <c r="G93" i="81"/>
  <c r="M23" i="20"/>
  <c r="H94" i="68"/>
  <c r="F23" i="20"/>
  <c r="H93" i="23"/>
  <c r="J89" i="68"/>
  <c r="F73" i="68"/>
  <c r="J70" i="68"/>
  <c r="E117" i="34"/>
  <c r="I63" i="23" s="1"/>
  <c r="G72" i="23"/>
  <c r="I72" i="81"/>
  <c r="R15" i="20" s="1"/>
  <c r="F117" i="34"/>
  <c r="I64" i="23" s="1"/>
  <c r="F128" i="34"/>
  <c r="I64" i="81" s="1"/>
  <c r="F116" i="34"/>
  <c r="F127" i="34"/>
  <c r="H64" i="81" s="1"/>
  <c r="F115" i="34"/>
  <c r="G64" i="23" s="1"/>
  <c r="F114" i="34"/>
  <c r="F126" i="34"/>
  <c r="G64" i="81" s="1"/>
  <c r="F121" i="34"/>
  <c r="F65" i="68" s="1"/>
  <c r="F125" i="34"/>
  <c r="F64" i="81" s="1"/>
  <c r="F122" i="34"/>
  <c r="G65" i="68" s="1"/>
  <c r="F123" i="34"/>
  <c r="F112" i="34"/>
  <c r="E127" i="34"/>
  <c r="E115" i="34"/>
  <c r="E126" i="34"/>
  <c r="E114" i="34"/>
  <c r="E123" i="34"/>
  <c r="E125" i="34"/>
  <c r="E128" i="34"/>
  <c r="I63" i="81" s="1"/>
  <c r="E122" i="34"/>
  <c r="E116" i="34"/>
  <c r="E121" i="34"/>
  <c r="E112" i="34"/>
  <c r="G66" i="68"/>
  <c r="F65" i="81"/>
  <c r="H65" i="23"/>
  <c r="G65" i="23"/>
  <c r="H66" i="68"/>
  <c r="G65" i="81"/>
  <c r="H72" i="81"/>
  <c r="F72" i="23"/>
  <c r="G72" i="81"/>
  <c r="G92" i="68"/>
  <c r="H91" i="81"/>
  <c r="F66" i="68"/>
  <c r="I91" i="81"/>
  <c r="F15" i="20"/>
  <c r="F92" i="68"/>
  <c r="F94" i="68" s="1"/>
  <c r="M15" i="20"/>
  <c r="F91" i="23"/>
  <c r="L15" i="20"/>
  <c r="F91" i="81"/>
  <c r="F93" i="81" s="1"/>
  <c r="G91" i="23"/>
  <c r="G45" i="12"/>
  <c r="H119" i="34" l="1"/>
  <c r="K64" i="23"/>
  <c r="K66" i="23" s="1"/>
  <c r="F91" i="82"/>
  <c r="F70" i="82"/>
  <c r="H118" i="34"/>
  <c r="J63" i="23"/>
  <c r="J66" i="23" s="1"/>
  <c r="H120" i="34"/>
  <c r="L63" i="23"/>
  <c r="L66" i="23" s="1"/>
  <c r="F89" i="82"/>
  <c r="H124" i="34"/>
  <c r="E130" i="34"/>
  <c r="E171" i="34" s="1"/>
  <c r="M91" i="23"/>
  <c r="M93" i="23" s="1"/>
  <c r="F130" i="34"/>
  <c r="H129" i="34"/>
  <c r="F64" i="88"/>
  <c r="J91" i="81"/>
  <c r="J93" i="81" s="1"/>
  <c r="H127" i="34"/>
  <c r="R23" i="20"/>
  <c r="R24" i="20" s="1"/>
  <c r="I93" i="81"/>
  <c r="L23" i="20"/>
  <c r="G94" i="68"/>
  <c r="O23" i="20"/>
  <c r="Q23" i="20"/>
  <c r="H93" i="81"/>
  <c r="D23" i="20"/>
  <c r="F93" i="23"/>
  <c r="E23" i="20"/>
  <c r="E24" i="20" s="1"/>
  <c r="G93" i="23"/>
  <c r="H123" i="34"/>
  <c r="H122" i="34"/>
  <c r="H116" i="34"/>
  <c r="H128" i="34"/>
  <c r="H121" i="34"/>
  <c r="H126" i="34"/>
  <c r="H115" i="34"/>
  <c r="H125" i="34"/>
  <c r="H117" i="34"/>
  <c r="H114" i="34"/>
  <c r="M72" i="23"/>
  <c r="H64" i="23"/>
  <c r="J66" i="68"/>
  <c r="K15" i="20"/>
  <c r="J73" i="68"/>
  <c r="K23" i="20"/>
  <c r="J92" i="68"/>
  <c r="J94" i="68" s="1"/>
  <c r="H65" i="68"/>
  <c r="F63" i="81"/>
  <c r="G63" i="81"/>
  <c r="G66" i="81" s="1"/>
  <c r="G74" i="81" s="1"/>
  <c r="G76" i="81" s="1"/>
  <c r="P18" i="20" s="1"/>
  <c r="H63" i="81"/>
  <c r="H63" i="23"/>
  <c r="G63" i="23"/>
  <c r="G66" i="23" s="1"/>
  <c r="E14" i="20" s="1"/>
  <c r="H64" i="68"/>
  <c r="G64" i="68"/>
  <c r="G67" i="68" s="1"/>
  <c r="G75" i="68" s="1"/>
  <c r="G77" i="68" s="1"/>
  <c r="F64" i="68"/>
  <c r="J72" i="81"/>
  <c r="V13" i="20"/>
  <c r="P15" i="20"/>
  <c r="F64" i="23"/>
  <c r="F65" i="23"/>
  <c r="M65" i="23" s="1"/>
  <c r="F63" i="23"/>
  <c r="H65" i="81"/>
  <c r="J65" i="81" s="1"/>
  <c r="J64" i="81"/>
  <c r="Q15" i="20"/>
  <c r="D15" i="20"/>
  <c r="E15" i="20"/>
  <c r="O15" i="20"/>
  <c r="F24" i="20"/>
  <c r="F92" i="82" l="1"/>
  <c r="F94" i="82" s="1"/>
  <c r="H14" i="20"/>
  <c r="H16" i="20" s="1"/>
  <c r="J74" i="23"/>
  <c r="K74" i="23"/>
  <c r="I14" i="20"/>
  <c r="I16" i="20" s="1"/>
  <c r="J14" i="20"/>
  <c r="J16" i="20" s="1"/>
  <c r="L74" i="23"/>
  <c r="H130" i="34"/>
  <c r="H171" i="34" s="1"/>
  <c r="M63" i="23"/>
  <c r="M64" i="23"/>
  <c r="T15" i="20"/>
  <c r="T23" i="20"/>
  <c r="T24" i="20" s="1"/>
  <c r="F66" i="82"/>
  <c r="F66" i="88"/>
  <c r="F74" i="88" s="1"/>
  <c r="G64" i="88"/>
  <c r="G66" i="88" s="1"/>
  <c r="F171" i="34"/>
  <c r="H67" i="68"/>
  <c r="H75" i="68" s="1"/>
  <c r="H77" i="68" s="1"/>
  <c r="M18" i="20" s="1"/>
  <c r="I66" i="81"/>
  <c r="R14" i="20" s="1"/>
  <c r="R16" i="20" s="1"/>
  <c r="F66" i="81"/>
  <c r="F74" i="81" s="1"/>
  <c r="F76" i="81" s="1"/>
  <c r="J63" i="81"/>
  <c r="H66" i="23"/>
  <c r="F14" i="20" s="1"/>
  <c r="F16" i="20" s="1"/>
  <c r="I66" i="23"/>
  <c r="J65" i="68"/>
  <c r="I67" i="68"/>
  <c r="F67" i="68"/>
  <c r="K14" i="20" s="1"/>
  <c r="K16" i="20" s="1"/>
  <c r="J64" i="68"/>
  <c r="L14" i="20"/>
  <c r="L16" i="20" s="1"/>
  <c r="H66" i="81"/>
  <c r="H74" i="81" s="1"/>
  <c r="H76" i="81" s="1"/>
  <c r="Q18" i="20" s="1"/>
  <c r="D24" i="20"/>
  <c r="F66" i="23"/>
  <c r="D14" i="20" s="1"/>
  <c r="E16" i="20"/>
  <c r="F73" i="82"/>
  <c r="G74" i="23"/>
  <c r="G76" i="23" s="1"/>
  <c r="P14" i="20"/>
  <c r="P16" i="20" s="1"/>
  <c r="L18" i="20"/>
  <c r="L24" i="20"/>
  <c r="M24" i="20"/>
  <c r="K24" i="20"/>
  <c r="O24" i="20"/>
  <c r="P24" i="20"/>
  <c r="G95" i="81"/>
  <c r="Q24" i="20"/>
  <c r="K76" i="23" l="1"/>
  <c r="I18" i="20" s="1"/>
  <c r="I26" i="20" s="1"/>
  <c r="J76" i="23"/>
  <c r="H18" i="20" s="1"/>
  <c r="H26" i="20" s="1"/>
  <c r="L76" i="23"/>
  <c r="J18" i="20" s="1"/>
  <c r="J26" i="20" s="1"/>
  <c r="F76" i="88"/>
  <c r="G76" i="88" s="1"/>
  <c r="S18" i="20" s="1"/>
  <c r="F64" i="82"/>
  <c r="F65" i="82"/>
  <c r="S14" i="20"/>
  <c r="S16" i="20" s="1"/>
  <c r="G74" i="88"/>
  <c r="O14" i="20"/>
  <c r="O16" i="20" s="1"/>
  <c r="M14" i="20"/>
  <c r="M16" i="20" s="1"/>
  <c r="M26" i="20" s="1"/>
  <c r="O18" i="20"/>
  <c r="M66" i="23"/>
  <c r="M74" i="23" s="1"/>
  <c r="G14" i="20"/>
  <c r="G16" i="20" s="1"/>
  <c r="I74" i="23"/>
  <c r="I75" i="68"/>
  <c r="N14" i="20"/>
  <c r="N16" i="20" s="1"/>
  <c r="E18" i="20"/>
  <c r="H74" i="23"/>
  <c r="H76" i="23" s="1"/>
  <c r="F18" i="20" s="1"/>
  <c r="F26" i="20" s="1"/>
  <c r="F75" i="68"/>
  <c r="J67" i="68"/>
  <c r="J75" i="68" s="1"/>
  <c r="J66" i="81"/>
  <c r="J74" i="81" s="1"/>
  <c r="Q14" i="20"/>
  <c r="Q16" i="20" s="1"/>
  <c r="Q26" i="20" s="1"/>
  <c r="D16" i="20"/>
  <c r="F74" i="23"/>
  <c r="F76" i="23" s="1"/>
  <c r="D18" i="20" s="1"/>
  <c r="P26" i="20"/>
  <c r="G95" i="23"/>
  <c r="I74" i="81"/>
  <c r="H95" i="81"/>
  <c r="L26" i="20"/>
  <c r="G96" i="68"/>
  <c r="F95" i="81"/>
  <c r="H96" i="68"/>
  <c r="S26" i="20" l="1"/>
  <c r="J95" i="23"/>
  <c r="G95" i="88"/>
  <c r="L95" i="23"/>
  <c r="K95" i="23"/>
  <c r="I76" i="23"/>
  <c r="G18" i="20" s="1"/>
  <c r="G26" i="20" s="1"/>
  <c r="F95" i="88"/>
  <c r="I76" i="81"/>
  <c r="J76" i="81" s="1"/>
  <c r="J95" i="81" s="1"/>
  <c r="F77" i="68"/>
  <c r="I77" i="68"/>
  <c r="E26" i="20"/>
  <c r="T14" i="20"/>
  <c r="T16" i="20" s="1"/>
  <c r="O26" i="20"/>
  <c r="H95" i="23"/>
  <c r="F67" i="82"/>
  <c r="F75" i="82" s="1"/>
  <c r="D26" i="20"/>
  <c r="F95" i="23"/>
  <c r="N18" i="20" l="1"/>
  <c r="J77" i="68"/>
  <c r="J96" i="68" s="1"/>
  <c r="I95" i="23"/>
  <c r="M76" i="23"/>
  <c r="M95" i="23" s="1"/>
  <c r="I95" i="81"/>
  <c r="I96" i="68"/>
  <c r="K18" i="20"/>
  <c r="K26" i="20" s="1"/>
  <c r="F96" i="68"/>
  <c r="R18" i="20"/>
  <c r="N26" i="20" l="1"/>
  <c r="T18" i="20"/>
  <c r="T26" i="20" s="1"/>
  <c r="T30" i="20" s="1"/>
  <c r="T32" i="20" s="1"/>
  <c r="F77" i="82"/>
  <c r="F96" i="82" s="1"/>
  <c r="R26" i="20"/>
  <c r="F100" i="82" l="1"/>
  <c r="D102" i="82" s="1"/>
  <c r="F102" i="82"/>
  <c r="V26" i="20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<sst xmlns="http://schemas.openxmlformats.org/spreadsheetml/2006/main" count="882" uniqueCount="450">
  <si>
    <t>General Proposer Information</t>
  </si>
  <si>
    <t xml:space="preserve">Proposer Name: </t>
  </si>
  <si>
    <t>Note to proposer:  Input data in yellow shaded areas only.</t>
  </si>
  <si>
    <t>A. Primary Contact Information</t>
  </si>
  <si>
    <t>1.</t>
  </si>
  <si>
    <t>Name</t>
  </si>
  <si>
    <t>2.</t>
  </si>
  <si>
    <t>Title</t>
  </si>
  <si>
    <t>3.</t>
  </si>
  <si>
    <t>Phone</t>
  </si>
  <si>
    <t>4.</t>
  </si>
  <si>
    <t>Fax</t>
  </si>
  <si>
    <t>5.</t>
  </si>
  <si>
    <t>E-mail</t>
  </si>
  <si>
    <t>B. Support Facilities</t>
  </si>
  <si>
    <t xml:space="preserve">1.                                               </t>
  </si>
  <si>
    <t>Address of collection vehicle parking, maintenance, washing, and route staff parking facility(ies)</t>
  </si>
  <si>
    <t>Address of administrative office</t>
  </si>
  <si>
    <t>Address of billing office</t>
  </si>
  <si>
    <t>Address of customer service office</t>
  </si>
  <si>
    <t xml:space="preserve"> </t>
  </si>
  <si>
    <t>C. Vehicle Manufacturer and Specifications (Body Capacity, GVWR, Load Capacity)</t>
  </si>
  <si>
    <t>Side Load / Rear Load / Burro Vehicles</t>
  </si>
  <si>
    <t>Front Load Vehicles</t>
  </si>
  <si>
    <t>Drop Box Vehicles</t>
  </si>
  <si>
    <t>* Insert Rows as Needed to Reflect Additional Facility and/or Subcontractor Information.</t>
  </si>
  <si>
    <t>Burro = smaller vehicles for hard-to-serve routes</t>
  </si>
  <si>
    <t>Operating Statistics</t>
  </si>
  <si>
    <t xml:space="preserve">RecycleSmart Base </t>
  </si>
  <si>
    <t xml:space="preserve">Note to proposer:  Input data in yellow shaded areas only. Fill out Form 2 for combined service areas within the Franchise. </t>
  </si>
  <si>
    <t>Side Load/ Rear Load/ Burro (6A)</t>
  </si>
  <si>
    <t>Front Load (6B)</t>
  </si>
  <si>
    <t>Roll off 
(Form 6C)</t>
  </si>
  <si>
    <t>Public Litter Containers (6D)</t>
  </si>
  <si>
    <t>REPORT FOR RY 1 
(12-MONTH PERIOD ENDING FEB. 29, 2028) IN 2025 DOLLARS</t>
  </si>
  <si>
    <t>Solid Waste</t>
  </si>
  <si>
    <t>Recyclable Materials</t>
  </si>
  <si>
    <t>Commingled Organics</t>
  </si>
  <si>
    <t>Commercial Food Scraps</t>
  </si>
  <si>
    <r>
      <rPr>
        <b/>
        <sz val="11"/>
        <rFont val="Calibri"/>
        <family val="2"/>
        <scheme val="minor"/>
      </rPr>
      <t xml:space="preserve">Burro Route:
</t>
    </r>
    <r>
      <rPr>
        <sz val="11"/>
        <rFont val="Calibri"/>
        <family val="2"/>
        <scheme val="minor"/>
      </rPr>
      <t xml:space="preserve">
Solid Waste</t>
    </r>
  </si>
  <si>
    <r>
      <rPr>
        <b/>
        <sz val="11"/>
        <rFont val="Calibri"/>
        <family val="2"/>
        <scheme val="minor"/>
      </rPr>
      <t>Burro Route</t>
    </r>
    <r>
      <rPr>
        <sz val="11"/>
        <rFont val="Calibri"/>
        <family val="2"/>
        <scheme val="minor"/>
      </rPr>
      <t>: 
Recyclable Materials</t>
    </r>
  </si>
  <si>
    <r>
      <rPr>
        <b/>
        <sz val="11"/>
        <rFont val="Calibri"/>
        <family val="2"/>
        <scheme val="minor"/>
      </rPr>
      <t xml:space="preserve">Burro Route: </t>
    </r>
    <r>
      <rPr>
        <sz val="11"/>
        <rFont val="Calibri"/>
        <family val="2"/>
        <scheme val="minor"/>
      </rPr>
      <t xml:space="preserve">
Commingled Organics</t>
    </r>
  </si>
  <si>
    <t>Commercial
Food Scraps</t>
  </si>
  <si>
    <t>Public Litter Containers</t>
  </si>
  <si>
    <t>TOTAL</t>
  </si>
  <si>
    <t>Account Information</t>
  </si>
  <si>
    <t># of weekly accounts (customers)</t>
  </si>
  <si>
    <t>Labor Information</t>
  </si>
  <si>
    <t># of regular route personnel</t>
  </si>
  <si>
    <t>Labor hours/day/person</t>
  </si>
  <si>
    <t>Total labor hours/year</t>
  </si>
  <si>
    <t>Route Information</t>
  </si>
  <si>
    <t># of routes</t>
  </si>
  <si>
    <t>Weekday</t>
  </si>
  <si>
    <t>Saturday (MFD &amp; COM Only)</t>
  </si>
  <si>
    <t>Sunday</t>
  </si>
  <si>
    <t># of persons per route</t>
  </si>
  <si>
    <t>Saturday</t>
  </si>
  <si>
    <t># of route hours per day per route (Truck Hours)</t>
  </si>
  <si>
    <t># of route hours per year (Truck Hours)</t>
  </si>
  <si>
    <t>Total Route Hours per Year (all routes)</t>
  </si>
  <si>
    <t># of FTE routes</t>
  </si>
  <si>
    <t>Total # of cart setouts per day for all routes</t>
  </si>
  <si>
    <t>Additional Container Set-outs (Beyond First)</t>
  </si>
  <si>
    <t># of cart setouts/day/FTE route</t>
  </si>
  <si>
    <t># of cart setouts per week for all routes</t>
  </si>
  <si>
    <t># of household drive-bys per wk for all routes</t>
  </si>
  <si>
    <t>Set out rate (%)</t>
  </si>
  <si>
    <t># of lifts or pulls per week for all routes</t>
  </si>
  <si>
    <t># of lifts or pulls per year for all routes</t>
  </si>
  <si>
    <t># of lifts or pulls per route hour</t>
  </si>
  <si>
    <t>Vehicle Information</t>
  </si>
  <si>
    <t># of regular collection vehicles (from Form 4)</t>
  </si>
  <si>
    <t># of spare collection vehicles (from Form 4)</t>
  </si>
  <si>
    <t>Total # of collection vehicles</t>
  </si>
  <si>
    <t>Notes for Form 2:</t>
  </si>
  <si>
    <r>
      <t xml:space="preserve">Line 1 </t>
    </r>
    <r>
      <rPr>
        <sz val="12"/>
        <rFont val="Calibri"/>
        <family val="2"/>
      </rPr>
      <t>- Should equal the number of customer serviced on a weekly basis</t>
    </r>
  </si>
  <si>
    <r>
      <t>Line 2</t>
    </r>
    <r>
      <rPr>
        <sz val="12"/>
        <rFont val="Calibri"/>
        <family val="2"/>
      </rPr>
      <t xml:space="preserve"> - Data to be input by proposer.  Data should reflect the assumptions used for the basis of the costs proposed in Forms 6A - 6D.</t>
    </r>
  </si>
  <si>
    <r>
      <t xml:space="preserve">Line 3 - </t>
    </r>
    <r>
      <rPr>
        <sz val="12"/>
        <rFont val="Calibri"/>
        <family val="2"/>
      </rPr>
      <t>Identify number of hours per day each regular route employee will work each day (including breaks, pre- and post-route checks, etc., excludes casual/pool personnel).</t>
    </r>
  </si>
  <si>
    <r>
      <t xml:space="preserve">Line 4 - </t>
    </r>
    <r>
      <rPr>
        <sz val="12"/>
        <rFont val="Calibri"/>
        <family val="2"/>
      </rPr>
      <t>Should equal Line 2 * Line 3 * 260 days. Total should tie to total payroll hours.</t>
    </r>
  </si>
  <si>
    <r>
      <t>Lines 5, 6, and 7</t>
    </r>
    <r>
      <rPr>
        <sz val="12"/>
        <rFont val="Calibri"/>
        <family val="2"/>
      </rPr>
      <t xml:space="preserve"> - Information is to be reported for collection routes only and does not include any support (e.g., container delivery routes, cleanup routes, missed pickup routes etc.)</t>
    </r>
  </si>
  <si>
    <r>
      <t xml:space="preserve">Line 8, 9, and 10 </t>
    </r>
    <r>
      <rPr>
        <sz val="12"/>
        <rFont val="Calibri"/>
        <family val="2"/>
      </rPr>
      <t>- Data to be input by proposer.  Data should reflect the assumptions used for the basis of the costs proposed in Forms 6A - 6D.</t>
    </r>
  </si>
  <si>
    <r>
      <t xml:space="preserve">Lines 11, 12, and 13 - </t>
    </r>
    <r>
      <rPr>
        <sz val="12"/>
        <rFont val="Calibri"/>
        <family val="2"/>
      </rPr>
      <t>Identify number of hours per day each route will take to complete (including collection time and hauling time to transfer station, landfill, or processing site).</t>
    </r>
  </si>
  <si>
    <r>
      <t>Line 14</t>
    </r>
    <r>
      <rPr>
        <sz val="12"/>
        <rFont val="Calibri"/>
        <family val="2"/>
      </rPr>
      <t xml:space="preserve"> - Should equal Line 5 * Line 11* 260 days</t>
    </r>
  </si>
  <si>
    <r>
      <t>Line 15</t>
    </r>
    <r>
      <rPr>
        <sz val="12"/>
        <rFont val="Calibri"/>
        <family val="2"/>
      </rPr>
      <t xml:space="preserve"> - Should equal Line 6 * Line 12 * 52 weeks</t>
    </r>
  </si>
  <si>
    <r>
      <t>Line 16</t>
    </r>
    <r>
      <rPr>
        <sz val="12"/>
        <rFont val="Calibri"/>
        <family val="2"/>
      </rPr>
      <t xml:space="preserve"> - Should equal Line 7 * Line 13 * 52 weeks</t>
    </r>
  </si>
  <si>
    <r>
      <t>Line 17</t>
    </r>
    <r>
      <rPr>
        <sz val="12"/>
        <rFont val="Calibri"/>
        <family val="2"/>
      </rPr>
      <t xml:space="preserve"> - Should equal Line 14 + Line 15 + Line 16</t>
    </r>
  </si>
  <si>
    <r>
      <t>Line 18</t>
    </r>
    <r>
      <rPr>
        <sz val="12"/>
        <rFont val="Calibri"/>
        <family val="2"/>
      </rPr>
      <t xml:space="preserve"> - Should equal Line 17 / 2,080 hours</t>
    </r>
  </si>
  <si>
    <r>
      <t xml:space="preserve">Line 19 </t>
    </r>
    <r>
      <rPr>
        <sz val="12"/>
        <rFont val="Calibri"/>
        <family val="2"/>
      </rPr>
      <t>- Data to be input by proposer.  Data should reflect the number of base carts set out.</t>
    </r>
  </si>
  <si>
    <r>
      <t xml:space="preserve">Line 20 </t>
    </r>
    <r>
      <rPr>
        <sz val="12"/>
        <rFont val="Calibri"/>
        <family val="2"/>
      </rPr>
      <t>-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Should equal the number of carts set out beyond the 1st.</t>
    </r>
    <r>
      <rPr>
        <b/>
        <sz val="12"/>
        <rFont val="Calibri"/>
        <family val="2"/>
        <scheme val="minor"/>
      </rPr>
      <t xml:space="preserve"> </t>
    </r>
  </si>
  <si>
    <r>
      <t>Line 21</t>
    </r>
    <r>
      <rPr>
        <sz val="12"/>
        <rFont val="Calibri"/>
        <family val="2"/>
      </rPr>
      <t xml:space="preserve"> - Should equal Line 19 / Line 18</t>
    </r>
  </si>
  <si>
    <r>
      <t>Line 22</t>
    </r>
    <r>
      <rPr>
        <sz val="12"/>
        <rFont val="Calibri"/>
        <family val="2"/>
      </rPr>
      <t xml:space="preserve"> - Should equal Line 19 and Line 20 * 5 days</t>
    </r>
  </si>
  <si>
    <r>
      <t>Line 23</t>
    </r>
    <r>
      <rPr>
        <sz val="12"/>
        <rFont val="Calibri"/>
        <family val="2"/>
      </rPr>
      <t xml:space="preserve"> - Data to be input by proposer.  Data should reflect the assumptions used for the basis of the costs proposed in Form 6A.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 xml:space="preserve"> "Household drive-bys" includes all carts on the route, whether or not they were set out.</t>
    </r>
  </si>
  <si>
    <r>
      <t xml:space="preserve">Line 24 - </t>
    </r>
    <r>
      <rPr>
        <sz val="12"/>
        <rFont val="Calibri"/>
        <family val="2"/>
      </rPr>
      <t>Should equal Line 22 / Line 23</t>
    </r>
  </si>
  <si>
    <r>
      <t>Line 25</t>
    </r>
    <r>
      <rPr>
        <sz val="12"/>
        <rFont val="Calibri"/>
        <family val="2"/>
      </rPr>
      <t xml:space="preserve"> - Data to be input by proposer.  Data should reflect the assumptions used for the basis of the costs proposed in Forms 6B - 6D.</t>
    </r>
  </si>
  <si>
    <r>
      <t>Line 26</t>
    </r>
    <r>
      <rPr>
        <sz val="12"/>
        <rFont val="Calibri"/>
        <family val="2"/>
      </rPr>
      <t xml:space="preserve"> - Data to be input by proposer and should equal Line 24 * 52 weeks.  Data should reflect the assumptions used for the basis of the costs proposed in Forms 6B - 6D.</t>
    </r>
  </si>
  <si>
    <r>
      <t xml:space="preserve">Line 27 - </t>
    </r>
    <r>
      <rPr>
        <sz val="12"/>
        <rFont val="Calibri"/>
        <family val="2"/>
      </rPr>
      <t>Should equal Line 25/ Line 17</t>
    </r>
  </si>
  <si>
    <r>
      <t xml:space="preserve">Line 28 </t>
    </r>
    <r>
      <rPr>
        <sz val="12"/>
        <rFont val="Calibri"/>
        <family val="2"/>
      </rPr>
      <t>- No input needed by proposer, data linked to Form 4 - Capital.  Data should reflect the assumptions used for the basis of the costs proposed in Forms 6A - 6D.</t>
    </r>
  </si>
  <si>
    <r>
      <t xml:space="preserve">Line 29 </t>
    </r>
    <r>
      <rPr>
        <sz val="12"/>
        <rFont val="Calibri"/>
        <family val="2"/>
      </rPr>
      <t>- No input needed by proposer, data linked to Form 4 - Capital.  Data should reflect the assumptions used for the basis of the costs proposed in Forms 6A - 6D.</t>
    </r>
  </si>
  <si>
    <r>
      <t xml:space="preserve">Line 30 - </t>
    </r>
    <r>
      <rPr>
        <sz val="12"/>
        <rFont val="Calibri"/>
        <family val="2"/>
      </rPr>
      <t>Should equal Line 28 + Line 29</t>
    </r>
  </si>
  <si>
    <t>Pulls = pull and return etc.</t>
  </si>
  <si>
    <t>Full Time Equivalent (FTE) = 40 hours per week, 2,080 hours per year</t>
  </si>
  <si>
    <t>Burro Route = Hard-To-Serve Route requiring smaller (e.g. 10 yard capacity) "Burro" trucks, mini-side-loaders, etc.</t>
  </si>
  <si>
    <t>Proposed Labor Requirements</t>
  </si>
  <si>
    <t># of Regular Personnel</t>
  </si>
  <si>
    <t># of Casual/Pool</t>
  </si>
  <si>
    <t>Total</t>
  </si>
  <si>
    <r>
      <t>Hourly Rate</t>
    </r>
    <r>
      <rPr>
        <b/>
        <vertAlign val="superscript"/>
        <sz val="10"/>
        <rFont val="Calibri"/>
        <family val="2"/>
        <scheme val="minor"/>
      </rPr>
      <t>1</t>
    </r>
  </si>
  <si>
    <r>
      <t>Annual Benefits Cost/Hour</t>
    </r>
    <r>
      <rPr>
        <b/>
        <vertAlign val="superscript"/>
        <sz val="10"/>
        <rFont val="Calibri"/>
        <family val="2"/>
        <scheme val="minor"/>
      </rPr>
      <t>1</t>
    </r>
  </si>
  <si>
    <r>
      <t xml:space="preserve">Route Personnel Headcount </t>
    </r>
    <r>
      <rPr>
        <sz val="10"/>
        <rFont val="Calibri"/>
        <family val="2"/>
      </rPr>
      <t>(include fraction of employee)</t>
    </r>
  </si>
  <si>
    <t>Average Hourly Rate</t>
  </si>
  <si>
    <t>Side Load/Rear Load Service Solid Waste (6A)</t>
  </si>
  <si>
    <t>Side Load/Rear Load Service Recyclable Materials (6A)</t>
  </si>
  <si>
    <t>Side Load/Rear Load Service Commingled Organics (6A)</t>
  </si>
  <si>
    <t>Side Load/Rear Load Service Commercial Food Scraps (6A)</t>
  </si>
  <si>
    <t>Burro Service Solid Waste (6A)</t>
  </si>
  <si>
    <t>Burro Service Recyclable Materials (6A)</t>
  </si>
  <si>
    <t>Burro Service Commingled Organics (6A)</t>
  </si>
  <si>
    <t>Front Load Service Solid Waste (6B)</t>
  </si>
  <si>
    <t>Front Load Service Recyclable Materials (6B)</t>
  </si>
  <si>
    <t>Front Load Service Commingled Organics (6B)</t>
  </si>
  <si>
    <t>Front Load Service Commercial Food Scraps (6B)</t>
  </si>
  <si>
    <t>Roll-Off Service Solid Waste (6C)</t>
  </si>
  <si>
    <t>Roll-Off Service Recyclable Materials (6C)</t>
  </si>
  <si>
    <t>Roll-Off Service Commingled Organics (6C)</t>
  </si>
  <si>
    <t>Roll-Off Service Food Scraps (6C)</t>
  </si>
  <si>
    <t>Subtotal Route Personnel</t>
  </si>
  <si>
    <t>Notes</t>
  </si>
  <si>
    <r>
      <t>Other Personnel Headcount</t>
    </r>
    <r>
      <rPr>
        <sz val="10"/>
        <rFont val="Calibri"/>
        <family val="2"/>
      </rPr>
      <t xml:space="preserve"> (include fraction of employee)</t>
    </r>
  </si>
  <si>
    <t># of Employees</t>
  </si>
  <si>
    <t>Executive Management (CEO, CFO, COO, etc.)</t>
  </si>
  <si>
    <t>General Manager</t>
  </si>
  <si>
    <t>Operations Manager</t>
  </si>
  <si>
    <t>Municipal Contract Manager</t>
  </si>
  <si>
    <t>Min 1 Position Required per Section 7.1.C</t>
  </si>
  <si>
    <t>Route Supervisor</t>
  </si>
  <si>
    <t>Dispatcher</t>
  </si>
  <si>
    <t>Container Distribution Includes Pool</t>
  </si>
  <si>
    <t>Container Maintenance/Welder</t>
  </si>
  <si>
    <t>Maintenance Supervisor</t>
  </si>
  <si>
    <t>Maintenance Personnel Includes Pool</t>
  </si>
  <si>
    <t>Controller</t>
  </si>
  <si>
    <t>Safety Specialist</t>
  </si>
  <si>
    <t>Staff Accountant</t>
  </si>
  <si>
    <t>Office Manager</t>
  </si>
  <si>
    <t>Human Resources</t>
  </si>
  <si>
    <t>Accounting Clerk</t>
  </si>
  <si>
    <t>Billings Clerk</t>
  </si>
  <si>
    <t>Accounts Receivable Clerk</t>
  </si>
  <si>
    <t>Collection Clerk</t>
  </si>
  <si>
    <t>Financial Analyst</t>
  </si>
  <si>
    <t>Benefits Coordinator</t>
  </si>
  <si>
    <t>Customer Service Manager</t>
  </si>
  <si>
    <t>Min 1 Position Required per Section 7.11.A</t>
  </si>
  <si>
    <t>Customer Service Representatives</t>
  </si>
  <si>
    <t>Min 5 Positions Required per Section 7.11.A</t>
  </si>
  <si>
    <t>Sales Coordinator</t>
  </si>
  <si>
    <t>Sustainability Advisors</t>
  </si>
  <si>
    <t>Min 5 Positions Required per Section 7.1.C</t>
  </si>
  <si>
    <t>Other (specify): __________________</t>
  </si>
  <si>
    <t>Subtotal Other Personnel</t>
  </si>
  <si>
    <t>Total All Personnel</t>
  </si>
  <si>
    <r>
      <rPr>
        <i/>
        <vertAlign val="superscript"/>
        <sz val="10"/>
        <rFont val="Calibri"/>
        <family val="2"/>
        <scheme val="minor"/>
      </rPr>
      <t>1</t>
    </r>
    <r>
      <rPr>
        <i/>
        <sz val="10"/>
        <rFont val="Calibri"/>
        <family val="2"/>
        <scheme val="minor"/>
      </rPr>
      <t xml:space="preserve"> Hourly rates are achieved by dividing the annual salary or benefits of the given position by 2,080 hours per work year. </t>
    </r>
  </si>
  <si>
    <t>Capital Requirements</t>
  </si>
  <si>
    <r>
      <t xml:space="preserve">Note to proposer:  Input data in yellow shaded areas only. Column I = Total Vehicle costs over the term of the contract. </t>
    </r>
    <r>
      <rPr>
        <b/>
        <u/>
        <sz val="11"/>
        <rFont val="Calibri"/>
        <family val="2"/>
        <scheme val="minor"/>
      </rPr>
      <t xml:space="preserve"> </t>
    </r>
  </si>
  <si>
    <t>Quantity</t>
  </si>
  <si>
    <t>Total Capital Cost Over Contract Term - 15 Years
(in 2025 dollars)</t>
  </si>
  <si>
    <t>Average Price</t>
  </si>
  <si>
    <t>New</t>
  </si>
  <si>
    <t>Actual</t>
  </si>
  <si>
    <t>Spare</t>
  </si>
  <si>
    <t>Vehicles</t>
  </si>
  <si>
    <t>Collection Vehicles</t>
  </si>
  <si>
    <t>Side Load/Rear Load Solid Waste (6A)</t>
  </si>
  <si>
    <t>Side Load/Rear Load Recyclable Materials (6A)</t>
  </si>
  <si>
    <t>Side Load/Rear Load Commingled Organics (6A)</t>
  </si>
  <si>
    <t>Side Load/Rear Load Commercial Food Scraps (6A)</t>
  </si>
  <si>
    <t>Front Load Solid Waste (6B)</t>
  </si>
  <si>
    <t>Front Load Recyclable Materials (6B)</t>
  </si>
  <si>
    <t>Front Load Commingled Organics (6B)</t>
  </si>
  <si>
    <t>Front Load Commercial Food Scraps (6B)</t>
  </si>
  <si>
    <t>Roll-Off Solid Waste (6C)</t>
  </si>
  <si>
    <t>Roll-Off Recyclable Materials (6C)</t>
  </si>
  <si>
    <t>Roll-Off Commingled Organics (6C)</t>
  </si>
  <si>
    <t>Roll-Off Food Scraps (6C)</t>
  </si>
  <si>
    <t>Subtotal</t>
  </si>
  <si>
    <t>Other Vehicles</t>
  </si>
  <si>
    <t>Pickup Trucks</t>
  </si>
  <si>
    <t>Container Distribution</t>
  </si>
  <si>
    <t>Mobile Service Truck</t>
  </si>
  <si>
    <t>Total Vehicle Depreciation</t>
  </si>
  <si>
    <t>Containers</t>
  </si>
  <si>
    <t>Current Inventory</t>
  </si>
  <si>
    <r>
      <t xml:space="preserve">Total Capital Cost </t>
    </r>
    <r>
      <rPr>
        <b/>
        <u/>
        <sz val="10"/>
        <rFont val="Calibri"/>
        <family val="2"/>
        <scheme val="minor"/>
      </rPr>
      <t>Over Contract Term - 15 Years</t>
    </r>
    <r>
      <rPr>
        <b/>
        <sz val="10"/>
        <rFont val="Calibri"/>
        <family val="2"/>
        <scheme val="minor"/>
      </rPr>
      <t xml:space="preserve">
(in 2025 dollars)</t>
    </r>
  </si>
  <si>
    <t>As Needed Replacement</t>
  </si>
  <si>
    <t>New Services*</t>
  </si>
  <si>
    <t>Carts</t>
  </si>
  <si>
    <t>Solid Waste 20-gallon</t>
  </si>
  <si>
    <t>Solid Waste 32-gallon</t>
  </si>
  <si>
    <t>Solid Waste 64-gallon</t>
  </si>
  <si>
    <t>Solid Waste 96-gallon</t>
  </si>
  <si>
    <t>Recyclable Material 32-gallon</t>
  </si>
  <si>
    <t>Recyclable Material 64-gallon</t>
  </si>
  <si>
    <t>Recyclable Material 96-gallon</t>
  </si>
  <si>
    <t>Commingled Organics 20-gallon</t>
  </si>
  <si>
    <t>Commingled Organics 32-gallon</t>
  </si>
  <si>
    <t>Commingled Organics 64-gallon</t>
  </si>
  <si>
    <t>Commingled Organics 96-gallon</t>
  </si>
  <si>
    <t>Commercial Food Scraps 32-gallon carts</t>
  </si>
  <si>
    <t>Commercial Food Scraps 64-gallon carts</t>
  </si>
  <si>
    <t>Bins</t>
  </si>
  <si>
    <t>Solid Waste 1 cubic yards</t>
  </si>
  <si>
    <t>Solid Waste 2 cubic yards</t>
  </si>
  <si>
    <t>Solid Waste 3 cubic yards</t>
  </si>
  <si>
    <t>Solid Waste 4 cubic yards</t>
  </si>
  <si>
    <t>Solid Waste 5 cubic yards</t>
  </si>
  <si>
    <t>Solid Waste 6 cubic yards</t>
  </si>
  <si>
    <t>Solid Waste 8 cubic yards</t>
  </si>
  <si>
    <t>Recyclable Material 1 cubic yards</t>
  </si>
  <si>
    <t>Recyclable Material 2 cubic yards</t>
  </si>
  <si>
    <t>Recyclable Material 3 cubic yards</t>
  </si>
  <si>
    <t>Recyclable Material 4 cubic yards</t>
  </si>
  <si>
    <t>Recyclable Material 5 cubic yards</t>
  </si>
  <si>
    <t>Recyclable Material 6 cubic yards</t>
  </si>
  <si>
    <t>Recyclable Material 8 cubic yards</t>
  </si>
  <si>
    <t>Commingled Organics 1 cubic yards</t>
  </si>
  <si>
    <t>Commingled Organics 2 cubic yards</t>
  </si>
  <si>
    <t>Commingled Organics 3 cubic yards</t>
  </si>
  <si>
    <t>Commingled Organics 4 cubic yards</t>
  </si>
  <si>
    <t>Commingled Organics 5 cubic yards</t>
  </si>
  <si>
    <t>Commingled Organics 6 cubic yards</t>
  </si>
  <si>
    <t>Commercial Food Scraps 1 cubic yards</t>
  </si>
  <si>
    <t>Commercial Food Scraps 2 cubic yards</t>
  </si>
  <si>
    <t>Compactor Bins/Debris Boxes</t>
  </si>
  <si>
    <t>1.5 cubic yards</t>
  </si>
  <si>
    <t xml:space="preserve"> 2 cubic yards</t>
  </si>
  <si>
    <t>3 cubic yards</t>
  </si>
  <si>
    <t>4 cubic yards</t>
  </si>
  <si>
    <t>6 cubic yards</t>
  </si>
  <si>
    <t xml:space="preserve"> 8 cubic yards</t>
  </si>
  <si>
    <t>10 cubic yards</t>
  </si>
  <si>
    <t>12 cubic yards</t>
  </si>
  <si>
    <t>14 cubic yards</t>
  </si>
  <si>
    <t>15 cubic yards</t>
  </si>
  <si>
    <t>16 cubic yards</t>
  </si>
  <si>
    <t>20 cubic yards</t>
  </si>
  <si>
    <t>25 cubic yards</t>
  </si>
  <si>
    <t>30 cubic yards</t>
  </si>
  <si>
    <t>32 cubic yards</t>
  </si>
  <si>
    <t xml:space="preserve"> 40 cubic yards</t>
  </si>
  <si>
    <t xml:space="preserve">Other (specify): </t>
  </si>
  <si>
    <t>Other (specify):</t>
  </si>
  <si>
    <t>Other</t>
  </si>
  <si>
    <t>Description</t>
  </si>
  <si>
    <t>Offices</t>
  </si>
  <si>
    <t>Corporation Yard/Maintenance</t>
  </si>
  <si>
    <t>Container Storage Yard</t>
  </si>
  <si>
    <t>Shop Equipment</t>
  </si>
  <si>
    <t>Fueling Equipment</t>
  </si>
  <si>
    <t>Computer and Office Equipment</t>
  </si>
  <si>
    <t>Other Capital</t>
  </si>
  <si>
    <t>Other (Specify): __________</t>
  </si>
  <si>
    <t>Total Container and Other Capital Costs</t>
  </si>
  <si>
    <t xml:space="preserve">*New Service Containers will be depreciated over 10 years. </t>
  </si>
  <si>
    <t>Check Figure (Do not Edit)</t>
  </si>
  <si>
    <t>Summary of Proposed Costs</t>
  </si>
  <si>
    <t xml:space="preserve">Note to proposer: No data input required for base services; costs are pulled automatically from Forms 6, and 6A through 6D. </t>
  </si>
  <si>
    <t>BASE 
TOTAL</t>
  </si>
  <si>
    <t>Cost of Operations</t>
  </si>
  <si>
    <t>Labor-Related Costs</t>
  </si>
  <si>
    <t>Vehicle-Related Costs</t>
  </si>
  <si>
    <t>Fuel Costs</t>
  </si>
  <si>
    <t>Other Costs</t>
  </si>
  <si>
    <t>Direct Depreciation</t>
  </si>
  <si>
    <t>Check Figure (Do Not Edit)</t>
  </si>
  <si>
    <t>Total Allocated Costs - Labor, Vehicle, Fuel &amp; Other</t>
  </si>
  <si>
    <t>Total Allocated Costs - Depreciation &amp; Start-Up</t>
  </si>
  <si>
    <t>Total Cost of Operations</t>
  </si>
  <si>
    <t>Pass-Through Costs</t>
  </si>
  <si>
    <t>Interest Expense</t>
  </si>
  <si>
    <t>Direct Lease Costs</t>
  </si>
  <si>
    <t>Total Operating Yard and Lease Costs Allocated</t>
  </si>
  <si>
    <t>Total Pass-Through Costs</t>
  </si>
  <si>
    <t>Total Costs*</t>
  </si>
  <si>
    <t xml:space="preserve"> - - -   </t>
  </si>
  <si>
    <r>
      <t>*A</t>
    </r>
    <r>
      <rPr>
        <sz val="10"/>
        <rFont val="Calibri"/>
        <family val="2"/>
      </rPr>
      <t>mounts to tie to Forms 6A through 6E.</t>
    </r>
  </si>
  <si>
    <t>Collection Cost Proposal</t>
  </si>
  <si>
    <t xml:space="preserve">Note to proposer:  Input data in yellow shaded areas only in 2025 dollars. </t>
  </si>
  <si>
    <t>SUMMARY (Total Costs from Forms 6A through 6E)</t>
  </si>
  <si>
    <t>Rate Period One</t>
  </si>
  <si>
    <t>Labor-Related Costs (include regular &amp; pool personnel)</t>
  </si>
  <si>
    <t>Regular Wages</t>
  </si>
  <si>
    <t>Overtime Wages</t>
  </si>
  <si>
    <t>Holiday Wages</t>
  </si>
  <si>
    <t>Vacation Wages</t>
  </si>
  <si>
    <t>Sick Leave Wages</t>
  </si>
  <si>
    <t>Workers Compensation Insurance Premiums</t>
  </si>
  <si>
    <t>Workers Compensation Claims</t>
  </si>
  <si>
    <t>Health &amp; Welfare</t>
  </si>
  <si>
    <t>Pension/ Retirement Benefits</t>
  </si>
  <si>
    <t>Payroll Taxes</t>
  </si>
  <si>
    <t>Other (Please List)</t>
  </si>
  <si>
    <t>Total Labor Related-Costs</t>
  </si>
  <si>
    <r>
      <t xml:space="preserve">Vehicle-Related Costs (do </t>
    </r>
    <r>
      <rPr>
        <b/>
        <sz val="10"/>
        <rFont val="Calibri"/>
        <family val="2"/>
      </rPr>
      <t>not</t>
    </r>
    <r>
      <rPr>
        <sz val="10"/>
        <rFont val="Calibri"/>
        <family val="2"/>
      </rPr>
      <t xml:space="preserve"> include depreciation)</t>
    </r>
  </si>
  <si>
    <t>Total Vehicle-Related Costs</t>
  </si>
  <si>
    <t>Compressed Natural Gas</t>
  </si>
  <si>
    <t>Diesel</t>
  </si>
  <si>
    <t>Electricity</t>
  </si>
  <si>
    <t>Hydrogen</t>
  </si>
  <si>
    <t>Total Fuel Costs</t>
  </si>
  <si>
    <t>Total Other Costs</t>
  </si>
  <si>
    <t>Container Depreciation</t>
  </si>
  <si>
    <t>Route Vehicle Depreciation</t>
  </si>
  <si>
    <t>Other Depreciation</t>
  </si>
  <si>
    <t>Total Direct Depreciation</t>
  </si>
  <si>
    <r>
      <t xml:space="preserve">Allocated Costs - </t>
    </r>
    <r>
      <rPr>
        <b/>
        <sz val="10"/>
        <rFont val="Calibri"/>
        <family val="2"/>
      </rPr>
      <t>Labor, Vehicle, Fuel &amp; Other Costs</t>
    </r>
  </si>
  <si>
    <t>From General and Administrative (6E)</t>
  </si>
  <si>
    <t>From Vehicle Maintenance (6E)</t>
  </si>
  <si>
    <t>From Container Maintenance (6E)</t>
  </si>
  <si>
    <t>Total Allocated Costs - Labor, Vehicle, Fuel &amp; Other Costs</t>
  </si>
  <si>
    <r>
      <t xml:space="preserve">Allocated Costs - </t>
    </r>
    <r>
      <rPr>
        <b/>
        <sz val="10"/>
        <rFont val="Calibri"/>
        <family val="2"/>
      </rPr>
      <t>Depreciation and Start-Up Costs</t>
    </r>
  </si>
  <si>
    <t>Total Allocated Costs - Depreciation and Start-Up Costs</t>
  </si>
  <si>
    <t>Gross Operating Ratio (% Operating Ratio; i.e., 90%):</t>
  </si>
  <si>
    <t>%</t>
  </si>
  <si>
    <t>Route Vehicles</t>
  </si>
  <si>
    <t>Total Direct Lease Costs</t>
  </si>
  <si>
    <t>Allocated Operating Yard and Lease Costs</t>
  </si>
  <si>
    <t>Total Allocated Operating Yard and Lease Costs</t>
  </si>
  <si>
    <t>Total Costs</t>
  </si>
  <si>
    <t>Detailed Collection Cost Proposal Information</t>
  </si>
  <si>
    <t>Rate Period</t>
  </si>
  <si>
    <t>Side Load/Rear Load Service</t>
  </si>
  <si>
    <t>Tires &amp; Tubes</t>
  </si>
  <si>
    <t>Parts &amp; Supplies (fluid, oil, etc.,)</t>
  </si>
  <si>
    <t>Taxes &amp; Licenses</t>
  </si>
  <si>
    <t>Equipment Rental</t>
  </si>
  <si>
    <t>Materials and Supplies</t>
  </si>
  <si>
    <t>Hardware</t>
  </si>
  <si>
    <t>Oil &amp; Lube</t>
  </si>
  <si>
    <t>Outside Repairs</t>
  </si>
  <si>
    <t>Truck Washing</t>
  </si>
  <si>
    <t>Shop Cleaning</t>
  </si>
  <si>
    <t>Shop Supplies</t>
  </si>
  <si>
    <t>Shop Small Tools</t>
  </si>
  <si>
    <t>Liability &amp; Property Damage Insurance</t>
  </si>
  <si>
    <t>Equipment Insurance</t>
  </si>
  <si>
    <t>Medical Testing</t>
  </si>
  <si>
    <t>Training &amp; Safety Programs</t>
  </si>
  <si>
    <t>First Aid</t>
  </si>
  <si>
    <t>Uniforms</t>
  </si>
  <si>
    <t>Yard Rent</t>
  </si>
  <si>
    <t>Performance Bond Costs</t>
  </si>
  <si>
    <t>Profit (Enter % Operating Ratio; i.e. 95%):</t>
  </si>
  <si>
    <t xml:space="preserve">Total Allocated Operating Yard and Lease Costs </t>
  </si>
  <si>
    <t>Total Cost</t>
  </si>
  <si>
    <t>Front Load Service</t>
  </si>
  <si>
    <t xml:space="preserve">Rate Period </t>
  </si>
  <si>
    <t>Roll-Off Service</t>
  </si>
  <si>
    <t>PROPOSED ALLOCATED COST</t>
  </si>
  <si>
    <t>General and Administrative</t>
  </si>
  <si>
    <t>Vehicle Maintenance</t>
  </si>
  <si>
    <t>Container Maintenance</t>
  </si>
  <si>
    <t>Labor-Related Costs (include non-route personnel only)</t>
  </si>
  <si>
    <t xml:space="preserve">Municipal Contract Manager (Labor and Benefits) </t>
  </si>
  <si>
    <t xml:space="preserve">Sustainability Advisors (Labor and Benefits) </t>
  </si>
  <si>
    <t>Accounting Services</t>
  </si>
  <si>
    <t>Advertising</t>
  </si>
  <si>
    <t>Bad Debt</t>
  </si>
  <si>
    <t>Bank Charges</t>
  </si>
  <si>
    <t>Bank Charges-CPCFA</t>
  </si>
  <si>
    <t>Building Security</t>
  </si>
  <si>
    <t>Business Licenses</t>
  </si>
  <si>
    <t>Consulting Services</t>
  </si>
  <si>
    <t>Container Replacements*</t>
  </si>
  <si>
    <t>Continuing Education</t>
  </si>
  <si>
    <t>Contract Services</t>
  </si>
  <si>
    <t>Contributions</t>
  </si>
  <si>
    <t>Dues &amp; Subscriptions</t>
  </si>
  <si>
    <t>Insurance - General Liability</t>
  </si>
  <si>
    <t>Janitorial Services</t>
  </si>
  <si>
    <t>Legal Services</t>
  </si>
  <si>
    <t>Meals &amp; Entertainment</t>
  </si>
  <si>
    <t>Office Equipment Expense</t>
  </si>
  <si>
    <t>Part Time Office</t>
  </si>
  <si>
    <t>Office Supplies</t>
  </si>
  <si>
    <t>Payroll Processing Fees</t>
  </si>
  <si>
    <t>Mailing Services</t>
  </si>
  <si>
    <t>Postage</t>
  </si>
  <si>
    <t>Annual Public Education and Outreach</t>
  </si>
  <si>
    <t>Promotion</t>
  </si>
  <si>
    <t>Repairs &amp; Maintenance - Office</t>
  </si>
  <si>
    <t>Rent - Office</t>
  </si>
  <si>
    <t>Rent - Yard</t>
  </si>
  <si>
    <t>Taxes - Property State &amp; Federal</t>
  </si>
  <si>
    <t>Travel</t>
  </si>
  <si>
    <t>Gas &amp; Electricity</t>
  </si>
  <si>
    <t>Telephone</t>
  </si>
  <si>
    <t>Water</t>
  </si>
  <si>
    <t>Wages - Office &amp; Admin.</t>
  </si>
  <si>
    <t>FICA - Employer's Contribution</t>
  </si>
  <si>
    <t>FUI - Employer's Contribution</t>
  </si>
  <si>
    <t>SUI - Employer's Contribution</t>
  </si>
  <si>
    <t>Employee Benefits</t>
  </si>
  <si>
    <t>Payroll Insurance W/C Admin</t>
  </si>
  <si>
    <t>Sewer Expense</t>
  </si>
  <si>
    <t>Yard Maintenance</t>
  </si>
  <si>
    <t>Total Labor, Vehicle, Fuel, and Other Costs</t>
  </si>
  <si>
    <t>Depreciation (non-route specific) and Start-Up Costs</t>
  </si>
  <si>
    <t>Vehicle Depreciation (non-route vehicles)</t>
  </si>
  <si>
    <t>Procurement Cost Reimbursement</t>
  </si>
  <si>
    <t>Start-up Costs (Not related to Public Education - See Form 4)</t>
  </si>
  <si>
    <t>Total Depreciation and Start-Up Costs</t>
  </si>
  <si>
    <t>Operating Yard and Lease Costs</t>
  </si>
  <si>
    <t>Facility Costs: Development Costs as Applicable</t>
  </si>
  <si>
    <t>Operating Yard Expenses and/or Lease Cost</t>
  </si>
  <si>
    <t xml:space="preserve">Lease Costs to Authority as Applicable </t>
  </si>
  <si>
    <t>Total Lease Costs</t>
  </si>
  <si>
    <t>Total Costs to be Allocated</t>
  </si>
  <si>
    <t>Labor, Vehicle, Fuel, &amp; Other Costs Allocated Out</t>
  </si>
  <si>
    <t>Percentage</t>
  </si>
  <si>
    <t>To Side Load/ Rear Load Solid Waste (6A)</t>
  </si>
  <si>
    <t>To Side Load/ Rear Load Recyclable Materials (6A)</t>
  </si>
  <si>
    <t>To Side Load/ Rear Load Commingled Organics (6A)</t>
  </si>
  <si>
    <t>To Side Load/ Rear Load Commercial Food Scraps (6A)</t>
  </si>
  <si>
    <t>To Burro Solid Waste (6A)</t>
  </si>
  <si>
    <t>To Burro Recyclable Materials (6A)</t>
  </si>
  <si>
    <t>To Burro Commingled Organics (6A)</t>
  </si>
  <si>
    <t>To Front Load Solid Waste (6B)</t>
  </si>
  <si>
    <t>To Front Load Recyclable Materials (6B)</t>
  </si>
  <si>
    <t>To Front Load Commingled Organics (6B)</t>
  </si>
  <si>
    <t>To Front Load Commercial Food Scraps (6B)</t>
  </si>
  <si>
    <t>To Roll-Off Solid Waste (6C)</t>
  </si>
  <si>
    <t>To Roll-Off Recyclable Materials (6C)</t>
  </si>
  <si>
    <t>To Roll-Off Commingled Organics(6C)</t>
  </si>
  <si>
    <t>To Roll-Off Food Scraps (6C)</t>
  </si>
  <si>
    <t>To Public Litter Containers (6D)</t>
  </si>
  <si>
    <t>Total Labor, Vehicle, Fuel &amp; Other Costs Allocated Out</t>
  </si>
  <si>
    <t>Depreciation and Start-Up Costs Allocated Out</t>
  </si>
  <si>
    <t>Total Depreciation and Start-Up Costs Allocated Out</t>
  </si>
  <si>
    <t>Operating Yard and Lease Costs Allocated Out</t>
  </si>
  <si>
    <t>Total Lease Costs Allocated Out</t>
  </si>
  <si>
    <t>Total Allocated Out</t>
  </si>
  <si>
    <t xml:space="preserve">*Cost of container replacements shall be expensed annually (not depreciated over the term of the agreement). Please indicate the annual container replacement costs. </t>
  </si>
  <si>
    <t>Proposed 15-Year Cost Scenario</t>
  </si>
  <si>
    <t>Authority Reimbursement</t>
  </si>
  <si>
    <t>Profit</t>
  </si>
  <si>
    <t>Total Costs plus Authority Reimbursement</t>
  </si>
  <si>
    <t>Total Costs Plus Authority Reimbursement</t>
  </si>
  <si>
    <t xml:space="preserve">Note to proposer: No data input required for base services; costs are pulled automatically from Forms 6A through 6D. </t>
  </si>
  <si>
    <t>Net Margin on RY 1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</si>
</sst>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&quot;$&quot;#,##0"/>
    <numFmt numFmtId="168" formatCode="&quot;$&quot;#,##0.00"/>
    <numFmt numFmtId="169" formatCode="_([$€-2]* #,##0.00_);_([$€-2]* \(#,##0.00\);_([$€-2]* &quot;-&quot;??_)"/>
    <numFmt numFmtId="170" formatCode="#,##0.0"/>
    <numFmt numFmtId="171" formatCode="0.0"/>
    <numFmt numFmtId="172" formatCode="#,##0.0_);\(#,##0.0\)"/>
    <numFmt numFmtId="173" formatCode="General_)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color indexed="56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2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Courier"/>
      <family val="3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rgb="FF3F3F76"/>
      <name val="Calibri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sz val="12"/>
      <name val="Calibri"/>
      <family val="2"/>
      <scheme val="minor"/>
    </font>
    <font>
      <u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u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i/>
      <vertAlign val="superscript"/>
      <sz val="10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0"/>
      <name val="Arial"/>
      <family val="2"/>
    </font>
    <font>
      <u val="singleAccounting"/>
      <sz val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darkUp">
        <bgColor indexed="22"/>
      </patternFill>
    </fill>
    <fill>
      <patternFill patternType="lightUp">
        <bgColor indexed="22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7FFD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theme="0" tint="-0.14999847407452621"/>
      </bottom>
      <diagonal/>
    </border>
    <border>
      <left/>
      <right/>
      <top style="thin">
        <color indexed="64"/>
      </top>
      <bottom style="thin">
        <color theme="0" tint="-0.1499984740745262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14999847407452621"/>
      </bottom>
      <diagonal/>
    </border>
    <border>
      <left/>
      <right/>
      <top style="hair">
        <color indexed="64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medium">
        <color indexed="64"/>
      </bottom>
      <diagonal/>
    </border>
    <border>
      <left/>
      <right/>
      <top style="thin">
        <color rgb="FF7F7F7F"/>
      </top>
      <bottom style="medium">
        <color indexed="64"/>
      </bottom>
      <diagonal/>
    </border>
    <border>
      <left/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4">
    <xf numFmtId="0" fontId="0" fillId="0" borderId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22" fillId="8" borderId="44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13" fillId="0" borderId="0">
      <alignment vertical="top"/>
    </xf>
    <xf numFmtId="0" fontId="7" fillId="0" borderId="0"/>
    <xf numFmtId="0" fontId="13" fillId="0" borderId="0">
      <alignment vertical="top"/>
    </xf>
    <xf numFmtId="173" fontId="14" fillId="0" borderId="0"/>
    <xf numFmtId="0" fontId="16" fillId="0" borderId="0"/>
    <xf numFmtId="173" fontId="14" fillId="0" borderId="0"/>
    <xf numFmtId="0" fontId="7" fillId="0" borderId="0"/>
    <xf numFmtId="173" fontId="14" fillId="0" borderId="0"/>
    <xf numFmtId="0" fontId="15" fillId="0" borderId="0"/>
    <xf numFmtId="0" fontId="7" fillId="0" borderId="0"/>
    <xf numFmtId="0" fontId="20" fillId="0" borderId="0"/>
    <xf numFmtId="0" fontId="20" fillId="0" borderId="0"/>
    <xf numFmtId="0" fontId="20" fillId="9" borderId="45" applyNumberFormat="0" applyFont="0" applyAlignment="0" applyProtection="0"/>
    <xf numFmtId="0" fontId="20" fillId="9" borderId="45" applyNumberFormat="0" applyFont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7" fillId="0" borderId="0" applyFont="0" applyFill="0" applyBorder="0" applyAlignment="0" applyProtection="0"/>
    <xf numFmtId="38" fontId="5" fillId="0" borderId="0"/>
    <xf numFmtId="164" fontId="6" fillId="2" borderId="0" applyFont="0" applyFill="0" applyBorder="0" applyAlignment="0" applyProtection="0">
      <alignment wrapText="1"/>
    </xf>
    <xf numFmtId="0" fontId="3" fillId="0" borderId="0"/>
    <xf numFmtId="44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43" fillId="8" borderId="44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9" borderId="45" applyNumberFormat="0" applyFont="0" applyAlignment="0" applyProtection="0"/>
    <xf numFmtId="0" fontId="1" fillId="9" borderId="4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454">
    <xf numFmtId="0" fontId="0" fillId="0" borderId="0" xfId="0"/>
    <xf numFmtId="0" fontId="25" fillId="0" borderId="0" xfId="0" applyFont="1"/>
    <xf numFmtId="0" fontId="26" fillId="0" borderId="0" xfId="0" applyFont="1" applyAlignment="1">
      <alignment horizontal="right"/>
    </xf>
    <xf numFmtId="0" fontId="27" fillId="0" borderId="0" xfId="0" applyFont="1"/>
    <xf numFmtId="0" fontId="25" fillId="0" borderId="0" xfId="0" applyFont="1" applyAlignment="1">
      <alignment horizontal="right"/>
    </xf>
    <xf numFmtId="0" fontId="26" fillId="0" borderId="0" xfId="45" applyFont="1" applyAlignment="1">
      <alignment horizontal="left" vertical="center"/>
    </xf>
    <xf numFmtId="0" fontId="26" fillId="0" borderId="0" xfId="45" applyFont="1" applyAlignment="1">
      <alignment horizontal="right"/>
    </xf>
    <xf numFmtId="0" fontId="25" fillId="0" borderId="0" xfId="45" applyFont="1"/>
    <xf numFmtId="0" fontId="26" fillId="10" borderId="1" xfId="45" applyFont="1" applyFill="1" applyBorder="1" applyAlignment="1">
      <alignment horizontal="left"/>
    </xf>
    <xf numFmtId="0" fontId="26" fillId="10" borderId="2" xfId="45" applyFont="1" applyFill="1" applyBorder="1" applyAlignment="1">
      <alignment horizontal="left" vertical="center"/>
    </xf>
    <xf numFmtId="0" fontId="26" fillId="0" borderId="3" xfId="45" applyFont="1" applyBorder="1" applyAlignment="1">
      <alignment horizontal="left" vertical="center"/>
    </xf>
    <xf numFmtId="0" fontId="25" fillId="0" borderId="3" xfId="45" applyFont="1" applyBorder="1" applyAlignment="1">
      <alignment horizontal="center"/>
    </xf>
    <xf numFmtId="0" fontId="26" fillId="11" borderId="1" xfId="45" applyFont="1" applyFill="1" applyBorder="1" applyAlignment="1">
      <alignment horizontal="left"/>
    </xf>
    <xf numFmtId="0" fontId="25" fillId="11" borderId="5" xfId="45" applyFont="1" applyFill="1" applyBorder="1"/>
    <xf numFmtId="0" fontId="27" fillId="11" borderId="2" xfId="45" applyFont="1" applyFill="1" applyBorder="1" applyAlignment="1">
      <alignment horizontal="left" vertical="center"/>
    </xf>
    <xf numFmtId="0" fontId="27" fillId="0" borderId="6" xfId="45" quotePrefix="1" applyFont="1" applyBorder="1" applyAlignment="1">
      <alignment horizontal="right" vertical="top"/>
    </xf>
    <xf numFmtId="0" fontId="27" fillId="0" borderId="7" xfId="45" applyFont="1" applyBorder="1" applyAlignment="1">
      <alignment horizontal="left" vertical="top" wrapText="1"/>
    </xf>
    <xf numFmtId="3" fontId="28" fillId="10" borderId="4" xfId="0" applyNumberFormat="1" applyFont="1" applyFill="1" applyBorder="1" applyAlignment="1">
      <alignment horizontal="center"/>
    </xf>
    <xf numFmtId="0" fontId="27" fillId="0" borderId="4" xfId="45" applyFont="1" applyBorder="1" applyAlignment="1">
      <alignment horizontal="left" vertical="top" wrapText="1"/>
    </xf>
    <xf numFmtId="0" fontId="27" fillId="0" borderId="6" xfId="45" quotePrefix="1" applyFont="1" applyBorder="1" applyAlignment="1">
      <alignment horizontal="right" vertical="top" wrapText="1"/>
    </xf>
    <xf numFmtId="0" fontId="29" fillId="0" borderId="0" xfId="45" applyFont="1" applyAlignment="1">
      <alignment horizontal="justify"/>
    </xf>
    <xf numFmtId="0" fontId="27" fillId="0" borderId="4" xfId="45" applyFont="1" applyBorder="1" applyAlignment="1">
      <alignment horizontal="left" vertical="top"/>
    </xf>
    <xf numFmtId="0" fontId="25" fillId="11" borderId="5" xfId="45" applyFont="1" applyFill="1" applyBorder="1" applyAlignment="1">
      <alignment vertical="top"/>
    </xf>
    <xf numFmtId="0" fontId="26" fillId="0" borderId="0" xfId="0" applyFont="1" applyAlignment="1">
      <alignment horizontal="left"/>
    </xf>
    <xf numFmtId="0" fontId="28" fillId="0" borderId="0" xfId="0" applyFont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8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30" fillId="12" borderId="1" xfId="2" applyFont="1" applyFill="1" applyBorder="1" applyAlignment="1">
      <alignment horizontal="left"/>
    </xf>
    <xf numFmtId="0" fontId="28" fillId="0" borderId="9" xfId="0" applyFont="1" applyBorder="1" applyAlignment="1">
      <alignment horizontal="center" wrapText="1"/>
    </xf>
    <xf numFmtId="0" fontId="28" fillId="0" borderId="7" xfId="0" applyFont="1" applyBorder="1" applyAlignment="1">
      <alignment horizontal="center" wrapText="1"/>
    </xf>
    <xf numFmtId="169" fontId="26" fillId="0" borderId="7" xfId="29" applyFont="1" applyBorder="1" applyAlignment="1">
      <alignment horizontal="center" wrapText="1"/>
    </xf>
    <xf numFmtId="0" fontId="27" fillId="0" borderId="10" xfId="0" applyFont="1" applyBorder="1" applyAlignment="1">
      <alignment horizontal="center"/>
    </xf>
    <xf numFmtId="0" fontId="29" fillId="0" borderId="0" xfId="0" applyFont="1"/>
    <xf numFmtId="0" fontId="29" fillId="0" borderId="11" xfId="0" applyFont="1" applyBorder="1" applyAlignment="1">
      <alignment horizontal="center" wrapText="1"/>
    </xf>
    <xf numFmtId="0" fontId="29" fillId="0" borderId="11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9" fillId="0" borderId="12" xfId="0" applyFont="1" applyBorder="1"/>
    <xf numFmtId="0" fontId="29" fillId="0" borderId="13" xfId="0" applyFont="1" applyBorder="1"/>
    <xf numFmtId="0" fontId="25" fillId="0" borderId="13" xfId="0" applyFont="1" applyBorder="1" applyAlignment="1">
      <alignment horizontal="left"/>
    </xf>
    <xf numFmtId="37" fontId="28" fillId="2" borderId="14" xfId="0" applyNumberFormat="1" applyFont="1" applyFill="1" applyBorder="1" applyAlignment="1">
      <alignment horizontal="center" wrapText="1"/>
    </xf>
    <xf numFmtId="37" fontId="28" fillId="2" borderId="14" xfId="0" applyNumberFormat="1" applyFont="1" applyFill="1" applyBorder="1" applyAlignment="1">
      <alignment horizontal="center"/>
    </xf>
    <xf numFmtId="4" fontId="28" fillId="4" borderId="11" xfId="0" applyNumberFormat="1" applyFont="1" applyFill="1" applyBorder="1" applyAlignment="1">
      <alignment horizontal="center"/>
    </xf>
    <xf numFmtId="0" fontId="28" fillId="0" borderId="0" xfId="0" applyFont="1" applyAlignment="1">
      <alignment horizontal="left"/>
    </xf>
    <xf numFmtId="170" fontId="28" fillId="2" borderId="11" xfId="0" applyNumberFormat="1" applyFont="1" applyFill="1" applyBorder="1" applyAlignment="1">
      <alignment horizontal="center"/>
    </xf>
    <xf numFmtId="170" fontId="28" fillId="0" borderId="11" xfId="0" applyNumberFormat="1" applyFont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8" fillId="0" borderId="16" xfId="0" applyFont="1" applyBorder="1" applyAlignment="1">
      <alignment horizontal="left"/>
    </xf>
    <xf numFmtId="0" fontId="27" fillId="0" borderId="16" xfId="0" applyFont="1" applyBorder="1" applyAlignment="1">
      <alignment horizontal="left"/>
    </xf>
    <xf numFmtId="3" fontId="28" fillId="0" borderId="17" xfId="0" applyNumberFormat="1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4" fontId="29" fillId="0" borderId="11" xfId="0" applyNumberFormat="1" applyFont="1" applyBorder="1" applyAlignment="1">
      <alignment horizontal="center"/>
    </xf>
    <xf numFmtId="4" fontId="28" fillId="0" borderId="11" xfId="0" applyNumberFormat="1" applyFont="1" applyBorder="1" applyAlignment="1">
      <alignment horizontal="center"/>
    </xf>
    <xf numFmtId="4" fontId="28" fillId="2" borderId="11" xfId="0" applyNumberFormat="1" applyFont="1" applyFill="1" applyBorder="1" applyAlignment="1">
      <alignment horizontal="center"/>
    </xf>
    <xf numFmtId="3" fontId="28" fillId="2" borderId="11" xfId="0" applyNumberFormat="1" applyFont="1" applyFill="1" applyBorder="1" applyAlignment="1">
      <alignment horizontal="center"/>
    </xf>
    <xf numFmtId="3" fontId="28" fillId="0" borderId="11" xfId="0" applyNumberFormat="1" applyFont="1" applyBorder="1" applyAlignment="1">
      <alignment horizontal="center"/>
    </xf>
    <xf numFmtId="3" fontId="28" fillId="4" borderId="11" xfId="0" applyNumberFormat="1" applyFont="1" applyFill="1" applyBorder="1" applyAlignment="1">
      <alignment horizontal="center"/>
    </xf>
    <xf numFmtId="37" fontId="28" fillId="2" borderId="11" xfId="0" applyNumberFormat="1" applyFont="1" applyFill="1" applyBorder="1" applyAlignment="1">
      <alignment horizontal="center"/>
    </xf>
    <xf numFmtId="37" fontId="28" fillId="0" borderId="11" xfId="0" applyNumberFormat="1" applyFont="1" applyBorder="1" applyAlignment="1">
      <alignment horizontal="center"/>
    </xf>
    <xf numFmtId="9" fontId="28" fillId="0" borderId="11" xfId="61" applyFont="1" applyFill="1" applyBorder="1" applyAlignment="1">
      <alignment horizontal="center"/>
    </xf>
    <xf numFmtId="9" fontId="28" fillId="0" borderId="11" xfId="61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28" fillId="0" borderId="13" xfId="0" applyFont="1" applyBorder="1" applyAlignment="1">
      <alignment horizontal="left"/>
    </xf>
    <xf numFmtId="4" fontId="28" fillId="4" borderId="14" xfId="0" applyNumberFormat="1" applyFont="1" applyFill="1" applyBorder="1" applyAlignment="1">
      <alignment horizontal="center"/>
    </xf>
    <xf numFmtId="170" fontId="28" fillId="0" borderId="14" xfId="0" applyNumberFormat="1" applyFont="1" applyBorder="1" applyAlignment="1">
      <alignment horizontal="center"/>
    </xf>
    <xf numFmtId="4" fontId="28" fillId="0" borderId="14" xfId="0" applyNumberFormat="1" applyFont="1" applyBorder="1" applyAlignment="1">
      <alignment horizontal="center"/>
    </xf>
    <xf numFmtId="4" fontId="28" fillId="0" borderId="11" xfId="61" applyNumberFormat="1" applyFont="1" applyBorder="1" applyAlignment="1">
      <alignment horizontal="center"/>
    </xf>
    <xf numFmtId="172" fontId="28" fillId="0" borderId="11" xfId="0" applyNumberFormat="1" applyFont="1" applyBorder="1" applyAlignment="1">
      <alignment horizontal="center"/>
    </xf>
    <xf numFmtId="0" fontId="27" fillId="0" borderId="13" xfId="0" applyFont="1" applyBorder="1" applyAlignment="1">
      <alignment horizontal="left"/>
    </xf>
    <xf numFmtId="172" fontId="28" fillId="0" borderId="14" xfId="0" applyNumberFormat="1" applyFont="1" applyBorder="1" applyAlignment="1">
      <alignment horizontal="center"/>
    </xf>
    <xf numFmtId="0" fontId="29" fillId="0" borderId="0" xfId="0" applyFont="1" applyAlignment="1">
      <alignment horizontal="left"/>
    </xf>
    <xf numFmtId="0" fontId="32" fillId="0" borderId="0" xfId="0" applyFont="1"/>
    <xf numFmtId="0" fontId="28" fillId="0" borderId="0" xfId="0" applyFont="1" applyAlignment="1">
      <alignment horizontal="right"/>
    </xf>
    <xf numFmtId="165" fontId="28" fillId="0" borderId="0" xfId="61" applyNumberFormat="1" applyFont="1" applyBorder="1" applyAlignment="1">
      <alignment horizontal="center"/>
    </xf>
    <xf numFmtId="0" fontId="33" fillId="0" borderId="0" xfId="0" applyFont="1"/>
    <xf numFmtId="0" fontId="34" fillId="0" borderId="0" xfId="0" applyFont="1"/>
    <xf numFmtId="0" fontId="34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35" fillId="0" borderId="0" xfId="0" applyFont="1"/>
    <xf numFmtId="0" fontId="26" fillId="11" borderId="18" xfId="0" applyFont="1" applyFill="1" applyBorder="1" applyAlignment="1">
      <alignment horizontal="left"/>
    </xf>
    <xf numFmtId="0" fontId="26" fillId="11" borderId="19" xfId="0" applyFont="1" applyFill="1" applyBorder="1" applyAlignment="1">
      <alignment horizontal="center"/>
    </xf>
    <xf numFmtId="0" fontId="26" fillId="11" borderId="20" xfId="0" applyFont="1" applyFill="1" applyBorder="1"/>
    <xf numFmtId="0" fontId="27" fillId="11" borderId="21" xfId="0" applyFont="1" applyFill="1" applyBorder="1"/>
    <xf numFmtId="0" fontId="32" fillId="0" borderId="6" xfId="0" applyFont="1" applyBorder="1"/>
    <xf numFmtId="0" fontId="25" fillId="0" borderId="3" xfId="0" applyFont="1" applyBorder="1"/>
    <xf numFmtId="170" fontId="25" fillId="11" borderId="7" xfId="0" applyNumberFormat="1" applyFont="1" applyFill="1" applyBorder="1" applyAlignment="1">
      <alignment horizontal="center"/>
    </xf>
    <xf numFmtId="171" fontId="25" fillId="2" borderId="7" xfId="0" applyNumberFormat="1" applyFont="1" applyFill="1" applyBorder="1" applyAlignment="1">
      <alignment horizontal="center"/>
    </xf>
    <xf numFmtId="171" fontId="25" fillId="0" borderId="7" xfId="0" applyNumberFormat="1" applyFont="1" applyBorder="1" applyAlignment="1">
      <alignment horizontal="center"/>
    </xf>
    <xf numFmtId="168" fontId="25" fillId="2" borderId="7" xfId="0" applyNumberFormat="1" applyFont="1" applyFill="1" applyBorder="1" applyAlignment="1">
      <alignment horizontal="center"/>
    </xf>
    <xf numFmtId="0" fontId="32" fillId="0" borderId="1" xfId="0" applyFont="1" applyBorder="1"/>
    <xf numFmtId="0" fontId="25" fillId="0" borderId="5" xfId="0" applyFont="1" applyBorder="1"/>
    <xf numFmtId="0" fontId="32" fillId="0" borderId="18" xfId="0" applyFont="1" applyBorder="1"/>
    <xf numFmtId="0" fontId="32" fillId="3" borderId="18" xfId="0" applyFont="1" applyFill="1" applyBorder="1"/>
    <xf numFmtId="0" fontId="25" fillId="3" borderId="22" xfId="0" applyFont="1" applyFill="1" applyBorder="1"/>
    <xf numFmtId="170" fontId="25" fillId="3" borderId="8" xfId="0" applyNumberFormat="1" applyFont="1" applyFill="1" applyBorder="1" applyAlignment="1">
      <alignment horizontal="center"/>
    </xf>
    <xf numFmtId="171" fontId="25" fillId="3" borderId="8" xfId="0" applyNumberFormat="1" applyFont="1" applyFill="1" applyBorder="1" applyAlignment="1">
      <alignment horizontal="center"/>
    </xf>
    <xf numFmtId="0" fontId="25" fillId="3" borderId="4" xfId="0" applyFont="1" applyFill="1" applyBorder="1" applyAlignment="1">
      <alignment horizontal="center"/>
    </xf>
    <xf numFmtId="0" fontId="26" fillId="0" borderId="22" xfId="0" applyFont="1" applyBorder="1" applyAlignment="1">
      <alignment horizontal="right"/>
    </xf>
    <xf numFmtId="170" fontId="27" fillId="0" borderId="8" xfId="0" applyNumberFormat="1" applyFont="1" applyBorder="1" applyAlignment="1">
      <alignment horizontal="center"/>
    </xf>
    <xf numFmtId="171" fontId="27" fillId="0" borderId="8" xfId="0" applyNumberFormat="1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27" fillId="0" borderId="19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7" fillId="11" borderId="8" xfId="0" applyFont="1" applyFill="1" applyBorder="1" applyAlignment="1">
      <alignment horizontal="center"/>
    </xf>
    <xf numFmtId="0" fontId="27" fillId="11" borderId="23" xfId="0" applyFont="1" applyFill="1" applyBorder="1" applyAlignment="1">
      <alignment horizontal="center"/>
    </xf>
    <xf numFmtId="0" fontId="27" fillId="11" borderId="23" xfId="0" applyFont="1" applyFill="1" applyBorder="1" applyAlignment="1">
      <alignment horizontal="center" wrapText="1"/>
    </xf>
    <xf numFmtId="171" fontId="25" fillId="2" borderId="9" xfId="0" applyNumberFormat="1" applyFont="1" applyFill="1" applyBorder="1" applyAlignment="1">
      <alignment horizontal="center"/>
    </xf>
    <xf numFmtId="0" fontId="32" fillId="3" borderId="1" xfId="0" applyFont="1" applyFill="1" applyBorder="1"/>
    <xf numFmtId="0" fontId="25" fillId="3" borderId="5" xfId="0" applyFont="1" applyFill="1" applyBorder="1"/>
    <xf numFmtId="171" fontId="25" fillId="3" borderId="4" xfId="0" applyNumberFormat="1" applyFont="1" applyFill="1" applyBorder="1"/>
    <xf numFmtId="0" fontId="25" fillId="3" borderId="4" xfId="0" applyFont="1" applyFill="1" applyBorder="1"/>
    <xf numFmtId="0" fontId="26" fillId="0" borderId="5" xfId="0" applyFont="1" applyBorder="1" applyAlignment="1">
      <alignment horizontal="right"/>
    </xf>
    <xf numFmtId="171" fontId="27" fillId="0" borderId="4" xfId="0" applyNumberFormat="1" applyFont="1" applyBorder="1" applyAlignment="1">
      <alignment horizontal="center"/>
    </xf>
    <xf numFmtId="0" fontId="32" fillId="13" borderId="18" xfId="0" applyFont="1" applyFill="1" applyBorder="1" applyAlignment="1">
      <alignment horizontal="center"/>
    </xf>
    <xf numFmtId="0" fontId="30" fillId="13" borderId="19" xfId="1" applyFont="1" applyFill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32" fillId="13" borderId="6" xfId="0" applyFont="1" applyFill="1" applyBorder="1" applyAlignment="1">
      <alignment horizontal="center" wrapText="1"/>
    </xf>
    <xf numFmtId="0" fontId="29" fillId="0" borderId="7" xfId="0" applyFont="1" applyBorder="1" applyAlignment="1">
      <alignment horizontal="center" wrapText="1"/>
    </xf>
    <xf numFmtId="0" fontId="28" fillId="0" borderId="0" xfId="0" applyFont="1" applyAlignment="1">
      <alignment horizontal="center" wrapText="1"/>
    </xf>
    <xf numFmtId="0" fontId="32" fillId="0" borderId="10" xfId="0" applyFont="1" applyBorder="1"/>
    <xf numFmtId="0" fontId="26" fillId="0" borderId="10" xfId="0" applyFont="1" applyBorder="1" applyAlignment="1">
      <alignment horizontal="left"/>
    </xf>
    <xf numFmtId="167" fontId="25" fillId="0" borderId="11" xfId="0" applyNumberFormat="1" applyFont="1" applyBorder="1" applyAlignment="1">
      <alignment horizontal="right"/>
    </xf>
    <xf numFmtId="0" fontId="32" fillId="0" borderId="10" xfId="0" applyFont="1" applyBorder="1" applyAlignment="1">
      <alignment horizontal="left"/>
    </xf>
    <xf numFmtId="5" fontId="25" fillId="0" borderId="11" xfId="0" applyNumberFormat="1" applyFont="1" applyBorder="1" applyAlignment="1">
      <alignment horizontal="right"/>
    </xf>
    <xf numFmtId="0" fontId="36" fillId="0" borderId="10" xfId="0" applyFont="1" applyBorder="1" applyAlignment="1">
      <alignment horizontal="left"/>
    </xf>
    <xf numFmtId="5" fontId="37" fillId="0" borderId="11" xfId="0" applyNumberFormat="1" applyFont="1" applyBorder="1" applyAlignment="1">
      <alignment horizontal="right"/>
    </xf>
    <xf numFmtId="0" fontId="26" fillId="0" borderId="10" xfId="0" applyFont="1" applyBorder="1"/>
    <xf numFmtId="0" fontId="26" fillId="0" borderId="10" xfId="0" applyFont="1" applyBorder="1" applyAlignment="1">
      <alignment horizontal="left" wrapText="1"/>
    </xf>
    <xf numFmtId="0" fontId="26" fillId="0" borderId="0" xfId="0" applyFont="1" applyAlignment="1">
      <alignment horizontal="left" wrapText="1"/>
    </xf>
    <xf numFmtId="5" fontId="25" fillId="0" borderId="11" xfId="0" quotePrefix="1" applyNumberFormat="1" applyFont="1" applyBorder="1" applyAlignment="1">
      <alignment horizontal="right"/>
    </xf>
    <xf numFmtId="0" fontId="32" fillId="14" borderId="6" xfId="0" applyFont="1" applyFill="1" applyBorder="1" applyAlignment="1">
      <alignment horizontal="left"/>
    </xf>
    <xf numFmtId="0" fontId="25" fillId="14" borderId="3" xfId="0" applyFont="1" applyFill="1" applyBorder="1" applyAlignment="1">
      <alignment horizontal="left"/>
    </xf>
    <xf numFmtId="165" fontId="25" fillId="0" borderId="7" xfId="0" applyNumberFormat="1" applyFont="1" applyBorder="1" applyAlignment="1">
      <alignment horizontal="right"/>
    </xf>
    <xf numFmtId="5" fontId="25" fillId="0" borderId="0" xfId="0" applyNumberFormat="1" applyFont="1"/>
    <xf numFmtId="0" fontId="25" fillId="0" borderId="24" xfId="0" applyFont="1" applyBorder="1"/>
    <xf numFmtId="0" fontId="25" fillId="0" borderId="13" xfId="0" applyFont="1" applyBorder="1"/>
    <xf numFmtId="0" fontId="25" fillId="0" borderId="25" xfId="0" applyFont="1" applyBorder="1"/>
    <xf numFmtId="0" fontId="25" fillId="0" borderId="26" xfId="0" applyFont="1" applyBorder="1"/>
    <xf numFmtId="0" fontId="27" fillId="13" borderId="27" xfId="0" applyFont="1" applyFill="1" applyBorder="1"/>
    <xf numFmtId="0" fontId="25" fillId="13" borderId="28" xfId="0" applyFont="1" applyFill="1" applyBorder="1"/>
    <xf numFmtId="0" fontId="25" fillId="13" borderId="28" xfId="0" applyFont="1" applyFill="1" applyBorder="1" applyAlignment="1">
      <alignment horizontal="center"/>
    </xf>
    <xf numFmtId="0" fontId="25" fillId="13" borderId="29" xfId="0" applyFont="1" applyFill="1" applyBorder="1" applyAlignment="1">
      <alignment horizontal="center"/>
    </xf>
    <xf numFmtId="0" fontId="25" fillId="0" borderId="30" xfId="0" applyFont="1" applyBorder="1"/>
    <xf numFmtId="5" fontId="25" fillId="0" borderId="30" xfId="0" applyNumberFormat="1" applyFont="1" applyBorder="1" applyAlignment="1">
      <alignment horizontal="center"/>
    </xf>
    <xf numFmtId="5" fontId="25" fillId="0" borderId="30" xfId="0" applyNumberFormat="1" applyFont="1" applyBorder="1"/>
    <xf numFmtId="5" fontId="25" fillId="0" borderId="24" xfId="0" applyNumberFormat="1" applyFont="1" applyBorder="1"/>
    <xf numFmtId="5" fontId="25" fillId="2" borderId="31" xfId="13" applyNumberFormat="1" applyFont="1" applyFill="1" applyBorder="1"/>
    <xf numFmtId="5" fontId="25" fillId="2" borderId="32" xfId="13" applyNumberFormat="1" applyFont="1" applyFill="1" applyBorder="1"/>
    <xf numFmtId="5" fontId="25" fillId="0" borderId="33" xfId="13" applyNumberFormat="1" applyFont="1" applyBorder="1"/>
    <xf numFmtId="5" fontId="25" fillId="0" borderId="34" xfId="3" applyNumberFormat="1" applyFont="1" applyBorder="1"/>
    <xf numFmtId="5" fontId="25" fillId="0" borderId="3" xfId="3" applyNumberFormat="1" applyFont="1" applyBorder="1"/>
    <xf numFmtId="5" fontId="25" fillId="0" borderId="35" xfId="3" applyNumberFormat="1" applyFont="1" applyBorder="1"/>
    <xf numFmtId="5" fontId="25" fillId="0" borderId="30" xfId="3" applyNumberFormat="1" applyFont="1" applyBorder="1"/>
    <xf numFmtId="5" fontId="25" fillId="0" borderId="0" xfId="3" applyNumberFormat="1" applyFont="1" applyBorder="1"/>
    <xf numFmtId="5" fontId="25" fillId="0" borderId="24" xfId="3" applyNumberFormat="1" applyFont="1" applyBorder="1"/>
    <xf numFmtId="5" fontId="25" fillId="0" borderId="36" xfId="3" applyNumberFormat="1" applyFont="1" applyBorder="1"/>
    <xf numFmtId="5" fontId="25" fillId="0" borderId="37" xfId="3" applyNumberFormat="1" applyFont="1" applyBorder="1"/>
    <xf numFmtId="5" fontId="25" fillId="0" borderId="38" xfId="3" applyNumberFormat="1" applyFont="1" applyBorder="1"/>
    <xf numFmtId="5" fontId="25" fillId="15" borderId="31" xfId="13" applyNumberFormat="1" applyFont="1" applyFill="1" applyBorder="1"/>
    <xf numFmtId="5" fontId="25" fillId="15" borderId="32" xfId="13" applyNumberFormat="1" applyFont="1" applyFill="1" applyBorder="1"/>
    <xf numFmtId="5" fontId="25" fillId="15" borderId="36" xfId="3" applyNumberFormat="1" applyFont="1" applyFill="1" applyBorder="1"/>
    <xf numFmtId="5" fontId="25" fillId="15" borderId="37" xfId="3" applyNumberFormat="1" applyFont="1" applyFill="1" applyBorder="1"/>
    <xf numFmtId="5" fontId="25" fillId="15" borderId="30" xfId="3" applyNumberFormat="1" applyFont="1" applyFill="1" applyBorder="1"/>
    <xf numFmtId="5" fontId="25" fillId="15" borderId="0" xfId="3" applyNumberFormat="1" applyFont="1" applyFill="1" applyBorder="1"/>
    <xf numFmtId="5" fontId="25" fillId="0" borderId="34" xfId="0" applyNumberFormat="1" applyFont="1" applyBorder="1"/>
    <xf numFmtId="5" fontId="25" fillId="0" borderId="3" xfId="0" applyNumberFormat="1" applyFont="1" applyBorder="1"/>
    <xf numFmtId="5" fontId="25" fillId="0" borderId="35" xfId="0" applyNumberFormat="1" applyFont="1" applyBorder="1"/>
    <xf numFmtId="0" fontId="25" fillId="0" borderId="24" xfId="0" quotePrefix="1" applyFont="1" applyBorder="1"/>
    <xf numFmtId="44" fontId="25" fillId="0" borderId="0" xfId="13" applyFont="1" applyBorder="1"/>
    <xf numFmtId="5" fontId="25" fillId="0" borderId="31" xfId="13" applyNumberFormat="1" applyFont="1" applyBorder="1" applyAlignment="1">
      <alignment horizontal="right"/>
    </xf>
    <xf numFmtId="5" fontId="25" fillId="0" borderId="32" xfId="13" applyNumberFormat="1" applyFont="1" applyFill="1" applyBorder="1" applyAlignment="1">
      <alignment horizontal="right"/>
    </xf>
    <xf numFmtId="5" fontId="25" fillId="0" borderId="33" xfId="13" applyNumberFormat="1" applyFont="1" applyBorder="1" applyAlignment="1">
      <alignment horizontal="right"/>
    </xf>
    <xf numFmtId="5" fontId="25" fillId="0" borderId="32" xfId="13" applyNumberFormat="1" applyFont="1" applyFill="1" applyBorder="1"/>
    <xf numFmtId="5" fontId="25" fillId="0" borderId="33" xfId="13" applyNumberFormat="1" applyFont="1" applyFill="1" applyBorder="1"/>
    <xf numFmtId="5" fontId="25" fillId="0" borderId="37" xfId="0" applyNumberFormat="1" applyFont="1" applyBorder="1"/>
    <xf numFmtId="5" fontId="25" fillId="0" borderId="38" xfId="0" applyNumberFormat="1" applyFont="1" applyBorder="1"/>
    <xf numFmtId="44" fontId="25" fillId="0" borderId="0" xfId="13" applyFont="1" applyFill="1" applyBorder="1"/>
    <xf numFmtId="5" fontId="25" fillId="0" borderId="30" xfId="13" applyNumberFormat="1" applyFont="1" applyBorder="1"/>
    <xf numFmtId="5" fontId="25" fillId="0" borderId="0" xfId="13" applyNumberFormat="1" applyFont="1" applyBorder="1"/>
    <xf numFmtId="5" fontId="25" fillId="0" borderId="24" xfId="13" applyNumberFormat="1" applyFont="1" applyBorder="1"/>
    <xf numFmtId="5" fontId="25" fillId="0" borderId="36" xfId="0" applyNumberFormat="1" applyFont="1" applyBorder="1"/>
    <xf numFmtId="5" fontId="27" fillId="0" borderId="25" xfId="0" applyNumberFormat="1" applyFont="1" applyBorder="1"/>
    <xf numFmtId="5" fontId="27" fillId="0" borderId="13" xfId="0" applyNumberFormat="1" applyFont="1" applyBorder="1"/>
    <xf numFmtId="5" fontId="27" fillId="0" borderId="26" xfId="0" applyNumberFormat="1" applyFont="1" applyBorder="1"/>
    <xf numFmtId="5" fontId="25" fillId="15" borderId="30" xfId="0" applyNumberFormat="1" applyFont="1" applyFill="1" applyBorder="1"/>
    <xf numFmtId="5" fontId="25" fillId="15" borderId="0" xfId="0" applyNumberFormat="1" applyFont="1" applyFill="1"/>
    <xf numFmtId="0" fontId="27" fillId="13" borderId="35" xfId="0" applyFont="1" applyFill="1" applyBorder="1" applyAlignment="1">
      <alignment horizontal="center" wrapText="1"/>
    </xf>
    <xf numFmtId="0" fontId="27" fillId="13" borderId="27" xfId="0" applyFont="1" applyFill="1" applyBorder="1" applyAlignment="1">
      <alignment horizontal="left"/>
    </xf>
    <xf numFmtId="0" fontId="27" fillId="13" borderId="27" xfId="0" applyFont="1" applyFill="1" applyBorder="1" applyAlignment="1">
      <alignment horizontal="center" wrapText="1"/>
    </xf>
    <xf numFmtId="0" fontId="27" fillId="13" borderId="28" xfId="0" applyFont="1" applyFill="1" applyBorder="1" applyAlignment="1">
      <alignment horizontal="center" wrapText="1"/>
    </xf>
    <xf numFmtId="0" fontId="27" fillId="13" borderId="29" xfId="0" applyFont="1" applyFill="1" applyBorder="1" applyAlignment="1">
      <alignment horizontal="center" wrapText="1"/>
    </xf>
    <xf numFmtId="0" fontId="27" fillId="0" borderId="30" xfId="0" applyFont="1" applyBorder="1" applyAlignment="1">
      <alignment horizontal="left"/>
    </xf>
    <xf numFmtId="5" fontId="25" fillId="0" borderId="33" xfId="0" applyNumberFormat="1" applyFont="1" applyBorder="1"/>
    <xf numFmtId="5" fontId="25" fillId="0" borderId="31" xfId="13" applyNumberFormat="1" applyFont="1" applyBorder="1"/>
    <xf numFmtId="5" fontId="25" fillId="0" borderId="32" xfId="13" applyNumberFormat="1" applyFont="1" applyBorder="1"/>
    <xf numFmtId="5" fontId="25" fillId="5" borderId="32" xfId="13" applyNumberFormat="1" applyFont="1" applyFill="1" applyBorder="1"/>
    <xf numFmtId="167" fontId="25" fillId="5" borderId="32" xfId="13" applyNumberFormat="1" applyFont="1" applyFill="1" applyBorder="1" applyAlignment="1"/>
    <xf numFmtId="167" fontId="25" fillId="0" borderId="36" xfId="3" applyNumberFormat="1" applyFont="1" applyBorder="1"/>
    <xf numFmtId="5" fontId="25" fillId="2" borderId="31" xfId="3" applyNumberFormat="1" applyFont="1" applyFill="1" applyBorder="1"/>
    <xf numFmtId="0" fontId="27" fillId="0" borderId="30" xfId="0" applyFont="1" applyBorder="1"/>
    <xf numFmtId="0" fontId="37" fillId="0" borderId="0" xfId="0" applyFont="1" applyAlignment="1">
      <alignment horizontal="center"/>
    </xf>
    <xf numFmtId="10" fontId="25" fillId="2" borderId="32" xfId="3" applyNumberFormat="1" applyFont="1" applyFill="1" applyBorder="1"/>
    <xf numFmtId="5" fontId="25" fillId="0" borderId="31" xfId="3" applyNumberFormat="1" applyFont="1" applyBorder="1"/>
    <xf numFmtId="5" fontId="25" fillId="0" borderId="32" xfId="3" applyNumberFormat="1" applyFont="1" applyBorder="1"/>
    <xf numFmtId="10" fontId="25" fillId="0" borderId="37" xfId="3" applyNumberFormat="1" applyFont="1" applyBorder="1"/>
    <xf numFmtId="10" fontId="25" fillId="0" borderId="0" xfId="0" applyNumberFormat="1" applyFont="1"/>
    <xf numFmtId="10" fontId="37" fillId="0" borderId="0" xfId="0" applyNumberFormat="1" applyFont="1" applyAlignment="1">
      <alignment horizontal="right"/>
    </xf>
    <xf numFmtId="5" fontId="25" fillId="0" borderId="25" xfId="0" applyNumberFormat="1" applyFont="1" applyBorder="1"/>
    <xf numFmtId="5" fontId="25" fillId="0" borderId="13" xfId="0" applyNumberFormat="1" applyFont="1" applyBorder="1"/>
    <xf numFmtId="5" fontId="25" fillId="0" borderId="26" xfId="0" applyNumberFormat="1" applyFont="1" applyBorder="1"/>
    <xf numFmtId="7" fontId="25" fillId="0" borderId="0" xfId="0" applyNumberFormat="1" applyFont="1"/>
    <xf numFmtId="9" fontId="25" fillId="0" borderId="0" xfId="61" applyFont="1"/>
    <xf numFmtId="5" fontId="25" fillId="0" borderId="0" xfId="0" applyNumberFormat="1" applyFont="1" applyAlignment="1">
      <alignment horizontal="center"/>
    </xf>
    <xf numFmtId="0" fontId="25" fillId="0" borderId="0" xfId="0" quotePrefix="1" applyFont="1"/>
    <xf numFmtId="44" fontId="25" fillId="0" borderId="0" xfId="13" applyFont="1"/>
    <xf numFmtId="0" fontId="26" fillId="13" borderId="18" xfId="0" applyFont="1" applyFill="1" applyBorder="1" applyAlignment="1">
      <alignment horizontal="left"/>
    </xf>
    <xf numFmtId="0" fontId="25" fillId="13" borderId="4" xfId="0" applyFont="1" applyFill="1" applyBorder="1" applyAlignment="1">
      <alignment horizontal="center"/>
    </xf>
    <xf numFmtId="0" fontId="26" fillId="11" borderId="6" xfId="0" applyFont="1" applyFill="1" applyBorder="1"/>
    <xf numFmtId="0" fontId="26" fillId="11" borderId="3" xfId="0" applyFont="1" applyFill="1" applyBorder="1"/>
    <xf numFmtId="0" fontId="25" fillId="11" borderId="2" xfId="0" applyFont="1" applyFill="1" applyBorder="1" applyAlignment="1">
      <alignment horizontal="center"/>
    </xf>
    <xf numFmtId="0" fontId="25" fillId="11" borderId="4" xfId="0" applyFont="1" applyFill="1" applyBorder="1" applyAlignment="1">
      <alignment horizontal="center"/>
    </xf>
    <xf numFmtId="44" fontId="27" fillId="11" borderId="7" xfId="13" applyFont="1" applyFill="1" applyBorder="1" applyAlignment="1">
      <alignment horizontal="center" wrapText="1"/>
    </xf>
    <xf numFmtId="44" fontId="27" fillId="11" borderId="11" xfId="13" applyFont="1" applyFill="1" applyBorder="1" applyAlignment="1">
      <alignment horizontal="center" wrapText="1"/>
    </xf>
    <xf numFmtId="0" fontId="26" fillId="0" borderId="6" xfId="0" applyFont="1" applyBorder="1"/>
    <xf numFmtId="0" fontId="25" fillId="0" borderId="4" xfId="0" applyFont="1" applyBorder="1"/>
    <xf numFmtId="166" fontId="25" fillId="0" borderId="6" xfId="13" applyNumberFormat="1" applyFont="1" applyBorder="1"/>
    <xf numFmtId="0" fontId="25" fillId="2" borderId="4" xfId="0" applyFont="1" applyFill="1" applyBorder="1"/>
    <xf numFmtId="44" fontId="25" fillId="0" borderId="4" xfId="13" applyFont="1" applyFill="1" applyBorder="1"/>
    <xf numFmtId="0" fontId="27" fillId="0" borderId="5" xfId="0" applyFont="1" applyBorder="1" applyAlignment="1">
      <alignment horizontal="right"/>
    </xf>
    <xf numFmtId="0" fontId="25" fillId="0" borderId="11" xfId="0" applyFont="1" applyBorder="1"/>
    <xf numFmtId="5" fontId="25" fillId="0" borderId="7" xfId="13" applyNumberFormat="1" applyFont="1" applyBorder="1"/>
    <xf numFmtId="0" fontId="25" fillId="0" borderId="5" xfId="0" applyFont="1" applyBorder="1" applyAlignment="1">
      <alignment horizontal="left" indent="2"/>
    </xf>
    <xf numFmtId="5" fontId="25" fillId="2" borderId="4" xfId="13" applyNumberFormat="1" applyFont="1" applyFill="1" applyBorder="1"/>
    <xf numFmtId="0" fontId="26" fillId="0" borderId="18" xfId="0" applyFont="1" applyBorder="1"/>
    <xf numFmtId="0" fontId="25" fillId="0" borderId="8" xfId="0" applyFont="1" applyBorder="1"/>
    <xf numFmtId="0" fontId="25" fillId="16" borderId="5" xfId="0" applyFont="1" applyFill="1" applyBorder="1"/>
    <xf numFmtId="5" fontId="27" fillId="16" borderId="4" xfId="13" applyNumberFormat="1" applyFont="1" applyFill="1" applyBorder="1"/>
    <xf numFmtId="0" fontId="26" fillId="11" borderId="1" xfId="0" applyFont="1" applyFill="1" applyBorder="1"/>
    <xf numFmtId="0" fontId="25" fillId="11" borderId="3" xfId="0" applyFont="1" applyFill="1" applyBorder="1"/>
    <xf numFmtId="5" fontId="25" fillId="2" borderId="7" xfId="13" applyNumberFormat="1" applyFont="1" applyFill="1" applyBorder="1"/>
    <xf numFmtId="0" fontId="26" fillId="0" borderId="1" xfId="0" applyFont="1" applyBorder="1"/>
    <xf numFmtId="5" fontId="25" fillId="2" borderId="4" xfId="13" applyNumberFormat="1" applyFont="1" applyFill="1" applyBorder="1" applyAlignment="1">
      <alignment horizontal="right"/>
    </xf>
    <xf numFmtId="0" fontId="25" fillId="11" borderId="5" xfId="0" applyFont="1" applyFill="1" applyBorder="1"/>
    <xf numFmtId="0" fontId="25" fillId="11" borderId="1" xfId="0" applyFont="1" applyFill="1" applyBorder="1"/>
    <xf numFmtId="5" fontId="27" fillId="11" borderId="2" xfId="13" applyNumberFormat="1" applyFont="1" applyFill="1" applyBorder="1" applyAlignment="1">
      <alignment horizontal="center" wrapText="1"/>
    </xf>
    <xf numFmtId="5" fontId="27" fillId="11" borderId="4" xfId="13" applyNumberFormat="1" applyFont="1" applyFill="1" applyBorder="1" applyAlignment="1">
      <alignment horizontal="center" wrapText="1"/>
    </xf>
    <xf numFmtId="5" fontId="25" fillId="2" borderId="8" xfId="13" applyNumberFormat="1" applyFont="1" applyFill="1" applyBorder="1"/>
    <xf numFmtId="0" fontId="26" fillId="16" borderId="1" xfId="0" applyFont="1" applyFill="1" applyBorder="1"/>
    <xf numFmtId="0" fontId="25" fillId="0" borderId="7" xfId="0" applyFont="1" applyBorder="1"/>
    <xf numFmtId="0" fontId="38" fillId="0" borderId="0" xfId="0" applyFont="1"/>
    <xf numFmtId="0" fontId="39" fillId="0" borderId="0" xfId="0" applyFont="1" applyAlignment="1">
      <alignment horizontal="center"/>
    </xf>
    <xf numFmtId="0" fontId="28" fillId="15" borderId="7" xfId="0" applyFont="1" applyFill="1" applyBorder="1" applyAlignment="1">
      <alignment horizontal="center" wrapText="1"/>
    </xf>
    <xf numFmtId="0" fontId="25" fillId="0" borderId="3" xfId="0" applyFont="1" applyBorder="1" applyAlignment="1">
      <alignment horizontal="left" indent="2"/>
    </xf>
    <xf numFmtId="0" fontId="40" fillId="0" borderId="0" xfId="0" applyFont="1"/>
    <xf numFmtId="0" fontId="26" fillId="0" borderId="6" xfId="0" applyFont="1" applyBorder="1" applyAlignment="1">
      <alignment horizontal="left"/>
    </xf>
    <xf numFmtId="5" fontId="25" fillId="0" borderId="7" xfId="0" applyNumberFormat="1" applyFont="1" applyBorder="1" applyAlignment="1">
      <alignment horizontal="right"/>
    </xf>
    <xf numFmtId="5" fontId="25" fillId="0" borderId="32" xfId="13" applyNumberFormat="1" applyFont="1" applyBorder="1" applyAlignment="1">
      <alignment horizontal="right"/>
    </xf>
    <xf numFmtId="43" fontId="25" fillId="2" borderId="4" xfId="0" applyNumberFormat="1" applyFont="1" applyFill="1" applyBorder="1"/>
    <xf numFmtId="44" fontId="25" fillId="2" borderId="4" xfId="13" applyFont="1" applyFill="1" applyBorder="1"/>
    <xf numFmtId="43" fontId="25" fillId="2" borderId="4" xfId="13" applyNumberFormat="1" applyFont="1" applyFill="1" applyBorder="1"/>
    <xf numFmtId="44" fontId="25" fillId="2" borderId="4" xfId="0" applyNumberFormat="1" applyFont="1" applyFill="1" applyBorder="1"/>
    <xf numFmtId="44" fontId="25" fillId="2" borderId="7" xfId="13" applyFont="1" applyFill="1" applyBorder="1"/>
    <xf numFmtId="44" fontId="27" fillId="0" borderId="8" xfId="13" applyFont="1" applyFill="1" applyBorder="1"/>
    <xf numFmtId="44" fontId="25" fillId="0" borderId="0" xfId="0" applyNumberFormat="1" applyFont="1"/>
    <xf numFmtId="43" fontId="25" fillId="0" borderId="0" xfId="0" applyNumberFormat="1" applyFont="1"/>
    <xf numFmtId="44" fontId="27" fillId="0" borderId="4" xfId="13" applyFont="1" applyBorder="1"/>
    <xf numFmtId="3" fontId="4" fillId="10" borderId="4" xfId="37" applyNumberFormat="1" applyFill="1" applyBorder="1" applyAlignment="1" applyProtection="1">
      <alignment horizontal="center"/>
    </xf>
    <xf numFmtId="0" fontId="39" fillId="0" borderId="0" xfId="0" applyFont="1" applyAlignment="1">
      <alignment horizontal="left"/>
    </xf>
    <xf numFmtId="10" fontId="25" fillId="0" borderId="0" xfId="61" applyNumberFormat="1" applyFont="1"/>
    <xf numFmtId="5" fontId="25" fillId="0" borderId="0" xfId="61" applyNumberFormat="1" applyFont="1"/>
    <xf numFmtId="3" fontId="18" fillId="2" borderId="4" xfId="42" applyNumberFormat="1" applyFont="1" applyFill="1" applyBorder="1" applyAlignment="1">
      <alignment horizontal="center"/>
    </xf>
    <xf numFmtId="43" fontId="25" fillId="0" borderId="3" xfId="3" applyFont="1" applyFill="1" applyBorder="1"/>
    <xf numFmtId="0" fontId="25" fillId="0" borderId="34" xfId="0" applyFont="1" applyBorder="1"/>
    <xf numFmtId="0" fontId="25" fillId="0" borderId="35" xfId="0" applyFont="1" applyBorder="1"/>
    <xf numFmtId="5" fontId="25" fillId="2" borderId="34" xfId="13" applyNumberFormat="1" applyFont="1" applyFill="1" applyBorder="1"/>
    <xf numFmtId="5" fontId="25" fillId="2" borderId="3" xfId="13" applyNumberFormat="1" applyFont="1" applyFill="1" applyBorder="1"/>
    <xf numFmtId="41" fontId="25" fillId="2" borderId="1" xfId="0" applyNumberFormat="1" applyFont="1" applyFill="1" applyBorder="1" applyAlignment="1">
      <alignment horizontal="left" wrapText="1"/>
    </xf>
    <xf numFmtId="41" fontId="25" fillId="2" borderId="5" xfId="0" applyNumberFormat="1" applyFont="1" applyFill="1" applyBorder="1" applyAlignment="1">
      <alignment horizontal="left" wrapText="1"/>
    </xf>
    <xf numFmtId="0" fontId="24" fillId="7" borderId="5" xfId="2" applyFont="1" applyBorder="1" applyAlignment="1">
      <alignment horizontal="centerContinuous"/>
    </xf>
    <xf numFmtId="0" fontId="24" fillId="7" borderId="2" xfId="2" applyFont="1" applyBorder="1" applyAlignment="1">
      <alignment horizontal="centerContinuous"/>
    </xf>
    <xf numFmtId="0" fontId="41" fillId="0" borderId="0" xfId="0" applyFont="1"/>
    <xf numFmtId="0" fontId="38" fillId="0" borderId="0" xfId="45" applyFont="1"/>
    <xf numFmtId="0" fontId="24" fillId="7" borderId="1" xfId="2" applyFont="1" applyBorder="1" applyAlignment="1">
      <alignment horizontal="left"/>
    </xf>
    <xf numFmtId="0" fontId="27" fillId="0" borderId="0" xfId="0" applyFont="1" applyAlignment="1">
      <alignment horizontal="right"/>
    </xf>
    <xf numFmtId="5" fontId="42" fillId="0" borderId="0" xfId="0" applyNumberFormat="1" applyFont="1"/>
    <xf numFmtId="5" fontId="25" fillId="0" borderId="31" xfId="3" applyNumberFormat="1" applyFont="1" applyFill="1" applyBorder="1"/>
    <xf numFmtId="5" fontId="25" fillId="0" borderId="32" xfId="3" applyNumberFormat="1" applyFont="1" applyFill="1" applyBorder="1"/>
    <xf numFmtId="5" fontId="25" fillId="2" borderId="46" xfId="13" applyNumberFormat="1" applyFont="1" applyFill="1" applyBorder="1"/>
    <xf numFmtId="0" fontId="32" fillId="13" borderId="9" xfId="0" applyFont="1" applyFill="1" applyBorder="1" applyAlignment="1">
      <alignment horizontal="center" wrapText="1"/>
    </xf>
    <xf numFmtId="44" fontId="27" fillId="0" borderId="4" xfId="13" applyFont="1" applyFill="1" applyBorder="1"/>
    <xf numFmtId="164" fontId="25" fillId="2" borderId="4" xfId="3" applyNumberFormat="1" applyFont="1" applyFill="1" applyBorder="1"/>
    <xf numFmtId="1" fontId="25" fillId="2" borderId="4" xfId="0" applyNumberFormat="1" applyFont="1" applyFill="1" applyBorder="1"/>
    <xf numFmtId="1" fontId="25" fillId="0" borderId="4" xfId="0" applyNumberFormat="1" applyFont="1" applyBorder="1"/>
    <xf numFmtId="0" fontId="31" fillId="0" borderId="4" xfId="0" applyFont="1" applyBorder="1" applyAlignment="1">
      <alignment horizontal="center"/>
    </xf>
    <xf numFmtId="4" fontId="28" fillId="0" borderId="0" xfId="0" applyNumberFormat="1" applyFont="1" applyAlignment="1">
      <alignment horizontal="center"/>
    </xf>
    <xf numFmtId="44" fontId="42" fillId="0" borderId="0" xfId="13" applyFont="1"/>
    <xf numFmtId="0" fontId="42" fillId="0" borderId="0" xfId="0" applyFont="1"/>
    <xf numFmtId="5" fontId="25" fillId="0" borderId="31" xfId="0" applyNumberFormat="1" applyFont="1" applyBorder="1"/>
    <xf numFmtId="5" fontId="25" fillId="0" borderId="32" xfId="0" applyNumberFormat="1" applyFont="1" applyBorder="1"/>
    <xf numFmtId="5" fontId="25" fillId="0" borderId="47" xfId="0" applyNumberFormat="1" applyFont="1" applyBorder="1"/>
    <xf numFmtId="5" fontId="25" fillId="0" borderId="48" xfId="0" applyNumberFormat="1" applyFont="1" applyBorder="1"/>
    <xf numFmtId="5" fontId="25" fillId="0" borderId="49" xfId="0" applyNumberFormat="1" applyFont="1" applyBorder="1"/>
    <xf numFmtId="5" fontId="25" fillId="0" borderId="50" xfId="0" applyNumberFormat="1" applyFont="1" applyBorder="1"/>
    <xf numFmtId="5" fontId="25" fillId="0" borderId="49" xfId="3" applyNumberFormat="1" applyFont="1" applyBorder="1"/>
    <xf numFmtId="5" fontId="25" fillId="0" borderId="52" xfId="0" applyNumberFormat="1" applyFont="1" applyBorder="1"/>
    <xf numFmtId="5" fontId="25" fillId="15" borderId="51" xfId="3" applyNumberFormat="1" applyFont="1" applyFill="1" applyBorder="1"/>
    <xf numFmtId="5" fontId="25" fillId="15" borderId="53" xfId="3" applyNumberFormat="1" applyFont="1" applyFill="1" applyBorder="1"/>
    <xf numFmtId="5" fontId="25" fillId="15" borderId="52" xfId="0" applyNumberFormat="1" applyFont="1" applyFill="1" applyBorder="1"/>
    <xf numFmtId="5" fontId="25" fillId="15" borderId="54" xfId="3" applyNumberFormat="1" applyFont="1" applyFill="1" applyBorder="1"/>
    <xf numFmtId="5" fontId="25" fillId="15" borderId="55" xfId="3" applyNumberFormat="1" applyFont="1" applyFill="1" applyBorder="1"/>
    <xf numFmtId="5" fontId="25" fillId="13" borderId="56" xfId="0" applyNumberFormat="1" applyFont="1" applyFill="1" applyBorder="1" applyAlignment="1">
      <alignment horizontal="center" wrapText="1"/>
    </xf>
    <xf numFmtId="5" fontId="25" fillId="0" borderId="38" xfId="13" applyNumberFormat="1" applyFont="1" applyBorder="1"/>
    <xf numFmtId="5" fontId="27" fillId="0" borderId="57" xfId="0" applyNumberFormat="1" applyFont="1" applyBorder="1"/>
    <xf numFmtId="5" fontId="25" fillId="10" borderId="32" xfId="13" applyNumberFormat="1" applyFont="1" applyFill="1" applyBorder="1"/>
    <xf numFmtId="167" fontId="25" fillId="0" borderId="33" xfId="13" applyNumberFormat="1" applyFont="1" applyBorder="1"/>
    <xf numFmtId="44" fontId="27" fillId="16" borderId="4" xfId="13" applyFont="1" applyFill="1" applyBorder="1"/>
    <xf numFmtId="5" fontId="25" fillId="0" borderId="0" xfId="13" applyNumberFormat="1" applyFont="1" applyFill="1" applyBorder="1"/>
    <xf numFmtId="0" fontId="29" fillId="0" borderId="0" xfId="0" applyFont="1" applyAlignment="1">
      <alignment horizontal="center" vertical="center" wrapText="1"/>
    </xf>
    <xf numFmtId="37" fontId="28" fillId="0" borderId="0" xfId="0" applyNumberFormat="1" applyFont="1" applyAlignment="1">
      <alignment horizontal="center" wrapText="1"/>
    </xf>
    <xf numFmtId="170" fontId="28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5" fontId="25" fillId="0" borderId="0" xfId="0" applyNumberFormat="1" applyFont="1" applyAlignment="1">
      <alignment horizontal="right"/>
    </xf>
    <xf numFmtId="4" fontId="28" fillId="0" borderId="0" xfId="3" applyNumberFormat="1" applyFont="1" applyFill="1" applyBorder="1" applyAlignment="1">
      <alignment horizontal="center"/>
    </xf>
    <xf numFmtId="4" fontId="28" fillId="0" borderId="0" xfId="3" quotePrefix="1" applyNumberFormat="1" applyFont="1" applyFill="1" applyBorder="1" applyAlignment="1">
      <alignment horizontal="center"/>
    </xf>
    <xf numFmtId="172" fontId="28" fillId="0" borderId="0" xfId="0" applyNumberFormat="1" applyFont="1" applyAlignment="1">
      <alignment horizontal="center"/>
    </xf>
    <xf numFmtId="4" fontId="28" fillId="0" borderId="11" xfId="61" applyNumberFormat="1" applyFont="1" applyFill="1" applyBorder="1" applyAlignment="1">
      <alignment horizontal="center"/>
    </xf>
    <xf numFmtId="4" fontId="28" fillId="4" borderId="11" xfId="3" applyNumberFormat="1" applyFont="1" applyFill="1" applyBorder="1" applyAlignment="1">
      <alignment horizontal="center"/>
    </xf>
    <xf numFmtId="4" fontId="28" fillId="4" borderId="11" xfId="61" applyNumberFormat="1" applyFont="1" applyFill="1" applyBorder="1" applyAlignment="1">
      <alignment horizontal="center"/>
    </xf>
    <xf numFmtId="4" fontId="28" fillId="4" borderId="14" xfId="61" applyNumberFormat="1" applyFont="1" applyFill="1" applyBorder="1" applyAlignment="1">
      <alignment horizontal="center"/>
    </xf>
    <xf numFmtId="5" fontId="25" fillId="15" borderId="58" xfId="0" applyNumberFormat="1" applyFont="1" applyFill="1" applyBorder="1"/>
    <xf numFmtId="44" fontId="25" fillId="0" borderId="4" xfId="13" applyFont="1" applyBorder="1"/>
    <xf numFmtId="0" fontId="26" fillId="13" borderId="4" xfId="0" applyFont="1" applyFill="1" applyBorder="1" applyAlignment="1">
      <alignment horizontal="center"/>
    </xf>
    <xf numFmtId="0" fontId="26" fillId="13" borderId="22" xfId="0" applyFont="1" applyFill="1" applyBorder="1" applyAlignment="1">
      <alignment horizontal="center"/>
    </xf>
    <xf numFmtId="0" fontId="25" fillId="13" borderId="4" xfId="0" applyFont="1" applyFill="1" applyBorder="1" applyAlignment="1">
      <alignment horizontal="center" wrapText="1"/>
    </xf>
    <xf numFmtId="164" fontId="25" fillId="0" borderId="4" xfId="3" applyNumberFormat="1" applyFont="1" applyBorder="1"/>
    <xf numFmtId="44" fontId="25" fillId="0" borderId="4" xfId="0" applyNumberFormat="1" applyFont="1" applyBorder="1"/>
    <xf numFmtId="5" fontId="27" fillId="0" borderId="4" xfId="13" applyNumberFormat="1" applyFont="1" applyBorder="1"/>
    <xf numFmtId="0" fontId="27" fillId="13" borderId="27" xfId="0" applyFont="1" applyFill="1" applyBorder="1" applyAlignment="1">
      <alignment horizontal="center" vertical="center" wrapText="1"/>
    </xf>
    <xf numFmtId="0" fontId="27" fillId="13" borderId="28" xfId="0" applyFont="1" applyFill="1" applyBorder="1" applyAlignment="1">
      <alignment horizontal="center" vertical="center" wrapText="1"/>
    </xf>
    <xf numFmtId="0" fontId="27" fillId="13" borderId="34" xfId="0" applyFont="1" applyFill="1" applyBorder="1" applyAlignment="1">
      <alignment horizontal="center" vertical="center" wrapText="1"/>
    </xf>
    <xf numFmtId="0" fontId="27" fillId="13" borderId="3" xfId="0" applyFont="1" applyFill="1" applyBorder="1" applyAlignment="1">
      <alignment horizontal="center" vertical="center" wrapText="1"/>
    </xf>
    <xf numFmtId="0" fontId="30" fillId="7" borderId="18" xfId="2" applyFont="1" applyBorder="1" applyAlignment="1">
      <alignment horizontal="left"/>
    </xf>
    <xf numFmtId="0" fontId="27" fillId="0" borderId="5" xfId="0" applyFont="1" applyBorder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13" borderId="1" xfId="0" applyFont="1" applyFill="1" applyBorder="1" applyAlignment="1">
      <alignment horizontal="center" vertical="center" wrapText="1"/>
    </xf>
    <xf numFmtId="10" fontId="25" fillId="2" borderId="0" xfId="3" applyNumberFormat="1" applyFont="1" applyFill="1" applyBorder="1"/>
    <xf numFmtId="170" fontId="25" fillId="11" borderId="11" xfId="0" applyNumberFormat="1" applyFont="1" applyFill="1" applyBorder="1" applyAlignment="1">
      <alignment horizontal="center"/>
    </xf>
    <xf numFmtId="171" fontId="25" fillId="2" borderId="11" xfId="0" applyNumberFormat="1" applyFont="1" applyFill="1" applyBorder="1" applyAlignment="1">
      <alignment horizontal="center"/>
    </xf>
    <xf numFmtId="43" fontId="25" fillId="0" borderId="4" xfId="0" applyNumberFormat="1" applyFont="1" applyBorder="1"/>
    <xf numFmtId="4" fontId="25" fillId="0" borderId="4" xfId="0" applyNumberFormat="1" applyFont="1" applyBorder="1"/>
    <xf numFmtId="0" fontId="28" fillId="0" borderId="7" xfId="0" applyFont="1" applyBorder="1" applyAlignment="1">
      <alignment horizontal="center" vertical="top" wrapText="1"/>
    </xf>
    <xf numFmtId="167" fontId="25" fillId="2" borderId="31" xfId="13" applyNumberFormat="1" applyFont="1" applyFill="1" applyBorder="1"/>
    <xf numFmtId="167" fontId="25" fillId="2" borderId="32" xfId="13" applyNumberFormat="1" applyFont="1" applyFill="1" applyBorder="1"/>
    <xf numFmtId="5" fontId="25" fillId="13" borderId="66" xfId="0" applyNumberFormat="1" applyFont="1" applyFill="1" applyBorder="1" applyAlignment="1">
      <alignment horizontal="center" vertical="center" wrapText="1"/>
    </xf>
    <xf numFmtId="164" fontId="25" fillId="0" borderId="0" xfId="0" applyNumberFormat="1" applyFont="1"/>
    <xf numFmtId="0" fontId="47" fillId="0" borderId="0" xfId="37" applyFont="1" applyAlignment="1" applyProtection="1"/>
    <xf numFmtId="0" fontId="1" fillId="7" borderId="4" xfId="2" applyFont="1" applyBorder="1" applyAlignment="1">
      <alignment horizontal="left"/>
    </xf>
    <xf numFmtId="0" fontId="1" fillId="12" borderId="5" xfId="2" applyFont="1" applyFill="1" applyBorder="1" applyAlignment="1">
      <alignment horizontal="center"/>
    </xf>
    <xf numFmtId="0" fontId="1" fillId="12" borderId="2" xfId="2" applyFont="1" applyFill="1" applyBorder="1" applyAlignment="1">
      <alignment horizontal="center"/>
    </xf>
    <xf numFmtId="0" fontId="1" fillId="7" borderId="19" xfId="2" applyFont="1" applyBorder="1" applyAlignment="1">
      <alignment horizontal="center"/>
    </xf>
    <xf numFmtId="43" fontId="25" fillId="2" borderId="3" xfId="3" applyFont="1" applyFill="1" applyBorder="1"/>
    <xf numFmtId="166" fontId="25" fillId="0" borderId="0" xfId="13" applyNumberFormat="1" applyFont="1"/>
    <xf numFmtId="9" fontId="25" fillId="0" borderId="0" xfId="61" applyFont="1" applyFill="1"/>
    <xf numFmtId="0" fontId="27" fillId="0" borderId="0" xfId="0" applyFont="1" applyAlignment="1">
      <alignment vertical="center"/>
    </xf>
    <xf numFmtId="5" fontId="27" fillId="0" borderId="24" xfId="0" applyNumberFormat="1" applyFont="1" applyBorder="1"/>
    <xf numFmtId="5" fontId="25" fillId="0" borderId="24" xfId="0" applyNumberFormat="1" applyFont="1" applyBorder="1" applyAlignment="1">
      <alignment horizontal="center"/>
    </xf>
    <xf numFmtId="5" fontId="25" fillId="0" borderId="35" xfId="13" applyNumberFormat="1" applyFont="1" applyBorder="1"/>
    <xf numFmtId="43" fontId="48" fillId="0" borderId="0" xfId="3" applyFont="1" applyFill="1" applyBorder="1"/>
    <xf numFmtId="10" fontId="25" fillId="0" borderId="11" xfId="61" applyNumberFormat="1" applyFont="1" applyBorder="1" applyAlignment="1">
      <alignment horizontal="right"/>
    </xf>
    <xf numFmtId="164" fontId="25" fillId="0" borderId="3" xfId="3" applyNumberFormat="1" applyFont="1" applyFill="1" applyBorder="1"/>
    <xf numFmtId="0" fontId="26" fillId="0" borderId="0" xfId="0" applyFont="1" applyAlignment="1">
      <alignment wrapText="1"/>
    </xf>
    <xf numFmtId="0" fontId="27" fillId="13" borderId="6" xfId="0" applyFont="1" applyFill="1" applyBorder="1" applyAlignment="1">
      <alignment horizontal="center" wrapText="1"/>
    </xf>
    <xf numFmtId="0" fontId="27" fillId="13" borderId="3" xfId="0" applyFont="1" applyFill="1" applyBorder="1" applyAlignment="1">
      <alignment horizontal="center" wrapText="1"/>
    </xf>
    <xf numFmtId="0" fontId="27" fillId="13" borderId="9" xfId="0" applyFont="1" applyFill="1" applyBorder="1" applyAlignment="1">
      <alignment horizont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7" fillId="13" borderId="18" xfId="0" applyFont="1" applyFill="1" applyBorder="1" applyAlignment="1">
      <alignment horizontal="center"/>
    </xf>
    <xf numFmtId="0" fontId="27" fillId="13" borderId="22" xfId="0" applyFont="1" applyFill="1" applyBorder="1" applyAlignment="1">
      <alignment horizontal="center"/>
    </xf>
    <xf numFmtId="0" fontId="27" fillId="13" borderId="19" xfId="0" applyFont="1" applyFill="1" applyBorder="1" applyAlignment="1">
      <alignment horizontal="center"/>
    </xf>
    <xf numFmtId="0" fontId="29" fillId="15" borderId="1" xfId="0" applyFont="1" applyFill="1" applyBorder="1" applyAlignment="1">
      <alignment horizontal="center" vertical="center" wrapText="1"/>
    </xf>
    <xf numFmtId="0" fontId="29" fillId="15" borderId="5" xfId="0" applyFont="1" applyFill="1" applyBorder="1" applyAlignment="1">
      <alignment horizontal="center" vertical="center" wrapText="1"/>
    </xf>
    <xf numFmtId="0" fontId="29" fillId="15" borderId="2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right"/>
    </xf>
    <xf numFmtId="0" fontId="26" fillId="0" borderId="2" xfId="0" applyFont="1" applyBorder="1" applyAlignment="1">
      <alignment horizontal="right"/>
    </xf>
    <xf numFmtId="0" fontId="25" fillId="17" borderId="1" xfId="0" applyFont="1" applyFill="1" applyBorder="1" applyAlignment="1">
      <alignment horizontal="center"/>
    </xf>
    <xf numFmtId="0" fontId="25" fillId="17" borderId="2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6" xfId="0" applyFont="1" applyBorder="1" applyAlignment="1">
      <alignment horizontal="center" wrapText="1"/>
    </xf>
    <xf numFmtId="0" fontId="25" fillId="0" borderId="3" xfId="0" applyFont="1" applyBorder="1" applyAlignment="1">
      <alignment horizontal="center" wrapText="1"/>
    </xf>
    <xf numFmtId="0" fontId="25" fillId="0" borderId="6" xfId="0" applyFont="1" applyBorder="1" applyAlignment="1">
      <alignment horizontal="left" wrapText="1"/>
    </xf>
    <xf numFmtId="0" fontId="25" fillId="0" borderId="3" xfId="0" applyFont="1" applyBorder="1" applyAlignment="1">
      <alignment horizontal="left" wrapText="1"/>
    </xf>
    <xf numFmtId="0" fontId="27" fillId="11" borderId="4" xfId="0" applyFont="1" applyFill="1" applyBorder="1" applyAlignment="1">
      <alignment horizontal="center" wrapText="1"/>
    </xf>
    <xf numFmtId="0" fontId="27" fillId="11" borderId="40" xfId="0" applyFont="1" applyFill="1" applyBorder="1" applyAlignment="1">
      <alignment horizontal="center" wrapText="1"/>
    </xf>
    <xf numFmtId="0" fontId="27" fillId="11" borderId="18" xfId="0" applyFont="1" applyFill="1" applyBorder="1" applyAlignment="1">
      <alignment horizontal="left" wrapText="1"/>
    </xf>
    <xf numFmtId="0" fontId="27" fillId="11" borderId="19" xfId="0" applyFont="1" applyFill="1" applyBorder="1" applyAlignment="1">
      <alignment horizontal="left" wrapText="1"/>
    </xf>
    <xf numFmtId="0" fontId="27" fillId="11" borderId="20" xfId="0" applyFont="1" applyFill="1" applyBorder="1" applyAlignment="1">
      <alignment horizontal="left" wrapText="1"/>
    </xf>
    <xf numFmtId="0" fontId="27" fillId="11" borderId="21" xfId="0" applyFont="1" applyFill="1" applyBorder="1" applyAlignment="1">
      <alignment horizontal="left" wrapText="1"/>
    </xf>
    <xf numFmtId="0" fontId="25" fillId="0" borderId="9" xfId="0" applyFont="1" applyBorder="1" applyAlignment="1">
      <alignment horizontal="center" wrapText="1"/>
    </xf>
    <xf numFmtId="0" fontId="27" fillId="11" borderId="8" xfId="0" applyFont="1" applyFill="1" applyBorder="1" applyAlignment="1">
      <alignment horizontal="center" wrapText="1"/>
    </xf>
    <xf numFmtId="0" fontId="27" fillId="11" borderId="23" xfId="0" applyFont="1" applyFill="1" applyBorder="1" applyAlignment="1">
      <alignment horizontal="center" wrapText="1"/>
    </xf>
    <xf numFmtId="0" fontId="27" fillId="11" borderId="2" xfId="0" applyFont="1" applyFill="1" applyBorder="1" applyAlignment="1">
      <alignment horizontal="center" wrapText="1"/>
    </xf>
    <xf numFmtId="0" fontId="27" fillId="11" borderId="39" xfId="0" applyFont="1" applyFill="1" applyBorder="1" applyAlignment="1">
      <alignment horizontal="center" wrapText="1"/>
    </xf>
    <xf numFmtId="0" fontId="27" fillId="11" borderId="4" xfId="0" applyFont="1" applyFill="1" applyBorder="1" applyAlignment="1">
      <alignment horizontal="center"/>
    </xf>
    <xf numFmtId="0" fontId="27" fillId="11" borderId="40" xfId="0" applyFont="1" applyFill="1" applyBorder="1" applyAlignment="1">
      <alignment horizontal="center"/>
    </xf>
    <xf numFmtId="41" fontId="25" fillId="2" borderId="1" xfId="0" applyNumberFormat="1" applyFont="1" applyFill="1" applyBorder="1" applyAlignment="1">
      <alignment horizontal="left" wrapText="1"/>
    </xf>
    <xf numFmtId="41" fontId="25" fillId="2" borderId="5" xfId="0" applyNumberFormat="1" applyFont="1" applyFill="1" applyBorder="1" applyAlignment="1">
      <alignment horizontal="left" wrapText="1"/>
    </xf>
    <xf numFmtId="5" fontId="27" fillId="13" borderId="8" xfId="13" applyNumberFormat="1" applyFont="1" applyFill="1" applyBorder="1" applyAlignment="1">
      <alignment horizontal="center" wrapText="1"/>
    </xf>
    <xf numFmtId="5" fontId="27" fillId="13" borderId="7" xfId="13" applyNumberFormat="1" applyFont="1" applyFill="1" applyBorder="1" applyAlignment="1">
      <alignment horizontal="center" wrapText="1"/>
    </xf>
    <xf numFmtId="0" fontId="29" fillId="12" borderId="1" xfId="41" applyFont="1" applyFill="1" applyBorder="1" applyAlignment="1">
      <alignment horizontal="left"/>
    </xf>
    <xf numFmtId="0" fontId="29" fillId="12" borderId="5" xfId="41" applyFont="1" applyFill="1" applyBorder="1" applyAlignment="1">
      <alignment horizontal="left"/>
    </xf>
    <xf numFmtId="0" fontId="29" fillId="12" borderId="2" xfId="41" applyFont="1" applyFill="1" applyBorder="1" applyAlignment="1">
      <alignment horizontal="left"/>
    </xf>
    <xf numFmtId="44" fontId="27" fillId="13" borderId="8" xfId="13" applyFont="1" applyFill="1" applyBorder="1" applyAlignment="1">
      <alignment horizontal="center" wrapText="1"/>
    </xf>
    <xf numFmtId="44" fontId="27" fillId="13" borderId="11" xfId="13" applyFont="1" applyFill="1" applyBorder="1" applyAlignment="1">
      <alignment horizontal="center" wrapText="1"/>
    </xf>
    <xf numFmtId="44" fontId="27" fillId="13" borderId="7" xfId="13" applyFont="1" applyFill="1" applyBorder="1" applyAlignment="1">
      <alignment horizontal="center" wrapText="1"/>
    </xf>
    <xf numFmtId="49" fontId="27" fillId="13" borderId="8" xfId="13" applyNumberFormat="1" applyFont="1" applyFill="1" applyBorder="1" applyAlignment="1">
      <alignment horizontal="center" wrapText="1"/>
    </xf>
    <xf numFmtId="49" fontId="27" fillId="13" borderId="11" xfId="13" applyNumberFormat="1" applyFont="1" applyFill="1" applyBorder="1" applyAlignment="1">
      <alignment horizontal="center" wrapText="1"/>
    </xf>
    <xf numFmtId="49" fontId="27" fillId="13" borderId="7" xfId="13" applyNumberFormat="1" applyFont="1" applyFill="1" applyBorder="1" applyAlignment="1">
      <alignment horizontal="center" wrapText="1"/>
    </xf>
    <xf numFmtId="0" fontId="26" fillId="13" borderId="10" xfId="0" applyFont="1" applyFill="1" applyBorder="1"/>
    <xf numFmtId="0" fontId="26" fillId="13" borderId="0" xfId="0" applyFont="1" applyFill="1"/>
    <xf numFmtId="0" fontId="26" fillId="13" borderId="6" xfId="0" applyFont="1" applyFill="1" applyBorder="1"/>
    <xf numFmtId="0" fontId="26" fillId="13" borderId="3" xfId="0" applyFont="1" applyFill="1" applyBorder="1"/>
    <xf numFmtId="0" fontId="26" fillId="13" borderId="2" xfId="0" applyFont="1" applyFill="1" applyBorder="1" applyAlignment="1">
      <alignment horizontal="center"/>
    </xf>
    <xf numFmtId="0" fontId="26" fillId="13" borderId="4" xfId="0" applyFont="1" applyFill="1" applyBorder="1" applyAlignment="1">
      <alignment horizontal="center"/>
    </xf>
    <xf numFmtId="0" fontId="26" fillId="11" borderId="4" xfId="0" applyFont="1" applyFill="1" applyBorder="1" applyAlignment="1">
      <alignment horizontal="center"/>
    </xf>
    <xf numFmtId="0" fontId="26" fillId="0" borderId="10" xfId="0" applyFont="1" applyBorder="1" applyAlignment="1">
      <alignment horizontal="left" wrapText="1"/>
    </xf>
    <xf numFmtId="0" fontId="29" fillId="13" borderId="1" xfId="0" applyFont="1" applyFill="1" applyBorder="1" applyAlignment="1">
      <alignment horizontal="center" vertical="center" wrapText="1"/>
    </xf>
    <xf numFmtId="0" fontId="29" fillId="13" borderId="5" xfId="0" applyFont="1" applyFill="1" applyBorder="1" applyAlignment="1">
      <alignment horizontal="center" vertical="center" wrapText="1"/>
    </xf>
    <xf numFmtId="0" fontId="29" fillId="13" borderId="2" xfId="0" applyFont="1" applyFill="1" applyBorder="1" applyAlignment="1">
      <alignment horizontal="center" vertical="center" wrapText="1"/>
    </xf>
    <xf numFmtId="0" fontId="27" fillId="13" borderId="41" xfId="0" applyFont="1" applyFill="1" applyBorder="1" applyAlignment="1">
      <alignment horizontal="center" vertical="center"/>
    </xf>
    <xf numFmtId="0" fontId="27" fillId="13" borderId="62" xfId="0" applyFont="1" applyFill="1" applyBorder="1" applyAlignment="1">
      <alignment horizontal="center" vertical="center"/>
    </xf>
    <xf numFmtId="0" fontId="27" fillId="12" borderId="1" xfId="41" applyFont="1" applyFill="1" applyBorder="1" applyAlignment="1">
      <alignment horizontal="center"/>
    </xf>
    <xf numFmtId="0" fontId="27" fillId="12" borderId="4" xfId="41" applyFont="1" applyFill="1" applyBorder="1" applyAlignment="1">
      <alignment horizontal="center"/>
    </xf>
    <xf numFmtId="5" fontId="27" fillId="11" borderId="41" xfId="0" applyNumberFormat="1" applyFont="1" applyFill="1" applyBorder="1" applyAlignment="1">
      <alignment horizontal="center" wrapText="1"/>
    </xf>
    <xf numFmtId="5" fontId="27" fillId="11" borderId="42" xfId="0" applyNumberFormat="1" applyFont="1" applyFill="1" applyBorder="1" applyAlignment="1">
      <alignment horizontal="center" wrapText="1"/>
    </xf>
    <xf numFmtId="5" fontId="27" fillId="11" borderId="43" xfId="0" applyNumberFormat="1" applyFont="1" applyFill="1" applyBorder="1" applyAlignment="1">
      <alignment horizontal="center" wrapText="1"/>
    </xf>
    <xf numFmtId="5" fontId="27" fillId="11" borderId="25" xfId="0" applyNumberFormat="1" applyFont="1" applyFill="1" applyBorder="1" applyAlignment="1">
      <alignment horizontal="center" wrapText="1"/>
    </xf>
    <xf numFmtId="5" fontId="27" fillId="11" borderId="13" xfId="0" applyNumberFormat="1" applyFont="1" applyFill="1" applyBorder="1" applyAlignment="1">
      <alignment horizontal="center"/>
    </xf>
    <xf numFmtId="5" fontId="27" fillId="11" borderId="26" xfId="0" applyNumberFormat="1" applyFont="1" applyFill="1" applyBorder="1" applyAlignment="1">
      <alignment horizontal="center"/>
    </xf>
    <xf numFmtId="0" fontId="29" fillId="12" borderId="59" xfId="41" applyFont="1" applyFill="1" applyBorder="1" applyAlignment="1">
      <alignment horizontal="center"/>
    </xf>
    <xf numFmtId="0" fontId="29" fillId="12" borderId="60" xfId="41" applyFont="1" applyFill="1" applyBorder="1" applyAlignment="1">
      <alignment horizontal="center"/>
    </xf>
    <xf numFmtId="0" fontId="29" fillId="12" borderId="61" xfId="41" applyFont="1" applyFill="1" applyBorder="1" applyAlignment="1">
      <alignment horizontal="center"/>
    </xf>
    <xf numFmtId="5" fontId="27" fillId="11" borderId="13" xfId="0" applyNumberFormat="1" applyFont="1" applyFill="1" applyBorder="1" applyAlignment="1">
      <alignment horizontal="center" wrapText="1"/>
    </xf>
    <xf numFmtId="5" fontId="27" fillId="11" borderId="26" xfId="0" applyNumberFormat="1" applyFont="1" applyFill="1" applyBorder="1" applyAlignment="1">
      <alignment horizontal="center" wrapText="1"/>
    </xf>
    <xf numFmtId="0" fontId="29" fillId="12" borderId="1" xfId="41" applyFont="1" applyFill="1" applyBorder="1" applyAlignment="1">
      <alignment horizontal="center" wrapText="1"/>
    </xf>
    <xf numFmtId="0" fontId="29" fillId="12" borderId="5" xfId="41" applyFont="1" applyFill="1" applyBorder="1" applyAlignment="1">
      <alignment horizontal="center" wrapText="1"/>
    </xf>
    <xf numFmtId="0" fontId="29" fillId="12" borderId="2" xfId="41" applyFont="1" applyFill="1" applyBorder="1" applyAlignment="1">
      <alignment horizontal="center" wrapText="1"/>
    </xf>
    <xf numFmtId="5" fontId="27" fillId="11" borderId="25" xfId="0" applyNumberFormat="1" applyFont="1" applyFill="1" applyBorder="1" applyAlignment="1">
      <alignment horizontal="center"/>
    </xf>
    <xf numFmtId="0" fontId="29" fillId="12" borderId="63" xfId="41" applyFont="1" applyFill="1" applyBorder="1" applyAlignment="1">
      <alignment horizontal="center"/>
    </xf>
    <xf numFmtId="0" fontId="29" fillId="12" borderId="64" xfId="41" applyFont="1" applyFill="1" applyBorder="1" applyAlignment="1">
      <alignment horizontal="center"/>
    </xf>
    <xf numFmtId="0" fontId="29" fillId="12" borderId="65" xfId="41" applyFont="1" applyFill="1" applyBorder="1" applyAlignment="1">
      <alignment horizontal="center"/>
    </xf>
  </cellXfs>
  <cellStyles count="124">
    <cellStyle name="40% - Accent3" xfId="1" builtinId="39"/>
    <cellStyle name="40% - Accent6" xfId="2" builtinId="51"/>
    <cellStyle name="Comma" xfId="3" builtinId="3"/>
    <cellStyle name="Comma 2" xfId="4" xr:uid="{00000000-0005-0000-0000-000003000000}"/>
    <cellStyle name="Comma 2 2" xfId="5" xr:uid="{00000000-0005-0000-0000-000004000000}"/>
    <cellStyle name="Comma 2 2 2" xfId="79" xr:uid="{124D50B0-37C4-4DC5-95EE-E4838832863B}"/>
    <cellStyle name="Comma 2 3" xfId="6" xr:uid="{00000000-0005-0000-0000-000005000000}"/>
    <cellStyle name="Comma 2 3 2" xfId="80" xr:uid="{5CC210A7-F502-4F68-923A-00449EBF7659}"/>
    <cellStyle name="Comma 2 4" xfId="77" xr:uid="{85670E22-B120-4B22-9292-4C34F1CDCAD8}"/>
    <cellStyle name="Comma 3" xfId="7" xr:uid="{00000000-0005-0000-0000-000006000000}"/>
    <cellStyle name="Comma 3 2" xfId="8" xr:uid="{00000000-0005-0000-0000-000007000000}"/>
    <cellStyle name="Comma 3 3" xfId="81" xr:uid="{117D7F3A-33E8-4456-92E8-2642C645EB82}"/>
    <cellStyle name="Comma 4" xfId="9" xr:uid="{00000000-0005-0000-0000-000008000000}"/>
    <cellStyle name="Comma 4 2" xfId="10" xr:uid="{00000000-0005-0000-0000-000009000000}"/>
    <cellStyle name="Comma 4 2 2" xfId="83" xr:uid="{013B7500-3F1B-43D1-8490-C482C268CF4E}"/>
    <cellStyle name="Comma 4 3" xfId="82" xr:uid="{399485DF-3B37-4603-83EF-6077B2DE05B0}"/>
    <cellStyle name="Comma 5" xfId="11" xr:uid="{00000000-0005-0000-0000-00000A000000}"/>
    <cellStyle name="Comma 5 2" xfId="84" xr:uid="{D45FCF77-FEE9-47E6-B1D6-B2A7B69EE51A}"/>
    <cellStyle name="Comma 6" xfId="12" xr:uid="{00000000-0005-0000-0000-00000B000000}"/>
    <cellStyle name="Comma 6 2" xfId="85" xr:uid="{CBC82824-A823-4378-8910-02A91F8C39BE}"/>
    <cellStyle name="Currency" xfId="13" builtinId="4"/>
    <cellStyle name="Currency 2" xfId="14" xr:uid="{00000000-0005-0000-0000-00000D000000}"/>
    <cellStyle name="Currency 2 2" xfId="15" xr:uid="{00000000-0005-0000-0000-00000E000000}"/>
    <cellStyle name="Currency 2 3" xfId="16" xr:uid="{00000000-0005-0000-0000-00000F000000}"/>
    <cellStyle name="Currency 2 3 2" xfId="86" xr:uid="{FDA40082-2231-478E-955F-465357552A0D}"/>
    <cellStyle name="Currency 2 4" xfId="75" xr:uid="{73A9429F-6959-4C1A-AD94-2BF2874FA5E7}"/>
    <cellStyle name="Currency 3" xfId="17" xr:uid="{00000000-0005-0000-0000-000010000000}"/>
    <cellStyle name="Currency 3 2" xfId="18" xr:uid="{00000000-0005-0000-0000-000011000000}"/>
    <cellStyle name="Currency 3 2 2" xfId="88" xr:uid="{6B4C1CA2-57EC-4451-B006-F4587D79E8C5}"/>
    <cellStyle name="Currency 3 3" xfId="19" xr:uid="{00000000-0005-0000-0000-000012000000}"/>
    <cellStyle name="Currency 3 3 2" xfId="89" xr:uid="{A26E65A1-BB3A-487D-A64C-74D224BFE813}"/>
    <cellStyle name="Currency 3 4" xfId="20" xr:uid="{00000000-0005-0000-0000-000013000000}"/>
    <cellStyle name="Currency 3 5" xfId="87" xr:uid="{6DA8D402-3400-426E-A620-0A930CE84440}"/>
    <cellStyle name="Currency 4" xfId="21" xr:uid="{00000000-0005-0000-0000-000014000000}"/>
    <cellStyle name="Currency 4 2" xfId="22" xr:uid="{00000000-0005-0000-0000-000015000000}"/>
    <cellStyle name="Currency 4 2 2" xfId="23" xr:uid="{00000000-0005-0000-0000-000016000000}"/>
    <cellStyle name="Currency 4 2 2 2" xfId="92" xr:uid="{E93897AB-1907-45E6-B7B1-A44AECF3BA81}"/>
    <cellStyle name="Currency 4 2 3" xfId="91" xr:uid="{0F23E001-A256-49BF-AEFF-869E36636E03}"/>
    <cellStyle name="Currency 4 3" xfId="24" xr:uid="{00000000-0005-0000-0000-000017000000}"/>
    <cellStyle name="Currency 4 3 2" xfId="93" xr:uid="{72E7DE8B-C7FE-43E0-9C6C-0079FF3E7216}"/>
    <cellStyle name="Currency 4 4" xfId="25" xr:uid="{00000000-0005-0000-0000-000018000000}"/>
    <cellStyle name="Currency 4 5" xfId="90" xr:uid="{9897F8EF-AAC1-45D8-A250-A74961993297}"/>
    <cellStyle name="Currency 5" xfId="26" xr:uid="{00000000-0005-0000-0000-000019000000}"/>
    <cellStyle name="Currency 5 2" xfId="94" xr:uid="{60A4D204-EBFC-4813-BC42-12F99E212458}"/>
    <cellStyle name="Currency 6" xfId="27" xr:uid="{00000000-0005-0000-0000-00001A000000}"/>
    <cellStyle name="Currency 6 2" xfId="95" xr:uid="{4E162E5B-DC3A-4F36-8763-C1583D8F0E7A}"/>
    <cellStyle name="Currency 7" xfId="28" xr:uid="{00000000-0005-0000-0000-00001B000000}"/>
    <cellStyle name="Currency 7 2" xfId="96" xr:uid="{4569AAA9-600A-4683-93E6-DC53D7938A54}"/>
    <cellStyle name="Euro" xfId="29" xr:uid="{00000000-0005-0000-0000-00001C000000}"/>
    <cellStyle name="Euro 2" xfId="30" xr:uid="{00000000-0005-0000-0000-00001D000000}"/>
    <cellStyle name="Euro 2 2" xfId="31" xr:uid="{00000000-0005-0000-0000-00001E000000}"/>
    <cellStyle name="Euro 2 2 2" xfId="98" xr:uid="{3A7A4E87-562B-4BB7-8EED-36928BC2F68D}"/>
    <cellStyle name="Euro 2 3" xfId="32" xr:uid="{00000000-0005-0000-0000-00001F000000}"/>
    <cellStyle name="Euro 2 3 2" xfId="99" xr:uid="{9F584044-7B1E-44A9-A7E0-F95E46693C65}"/>
    <cellStyle name="Euro 2 4" xfId="97" xr:uid="{CE4102B5-A388-477E-934F-E95C14D1C9C1}"/>
    <cellStyle name="Euro 3" xfId="33" xr:uid="{00000000-0005-0000-0000-000020000000}"/>
    <cellStyle name="Euro 3 2" xfId="100" xr:uid="{C461FF18-9A78-4155-B30C-4154EA03D3EF}"/>
    <cellStyle name="Euro 4" xfId="34" xr:uid="{00000000-0005-0000-0000-000021000000}"/>
    <cellStyle name="Euro 4 2" xfId="35" xr:uid="{00000000-0005-0000-0000-000022000000}"/>
    <cellStyle name="Euro 4 2 2" xfId="102" xr:uid="{B8BCEB82-3165-46AA-B8EC-2B089A6F62DF}"/>
    <cellStyle name="Euro 4 3" xfId="101" xr:uid="{B81CC20A-94AB-44AE-919D-5707ED9BB31F}"/>
    <cellStyle name="Euro 5" xfId="36" xr:uid="{00000000-0005-0000-0000-000023000000}"/>
    <cellStyle name="Euro 5 2" xfId="103" xr:uid="{0A06C86D-3075-4458-A96F-1205A9885BDC}"/>
    <cellStyle name="Hyperlink" xfId="37" builtinId="8"/>
    <cellStyle name="Hyperlink 2" xfId="38" xr:uid="{00000000-0005-0000-0000-000025000000}"/>
    <cellStyle name="Hyperlink 2 2" xfId="39" xr:uid="{00000000-0005-0000-0000-000026000000}"/>
    <cellStyle name="Hyperlink 3" xfId="40" xr:uid="{00000000-0005-0000-0000-000027000000}"/>
    <cellStyle name="Input" xfId="41" builtinId="20"/>
    <cellStyle name="Input 2" xfId="78" xr:uid="{2FD18FA1-F659-44CD-BC97-EB9FD185D424}"/>
    <cellStyle name="Normal" xfId="0" builtinId="0"/>
    <cellStyle name="Normal 11" xfId="42" xr:uid="{00000000-0005-0000-0000-00002A000000}"/>
    <cellStyle name="Normal 11 2" xfId="104" xr:uid="{962A0DB9-6BBF-49B4-A27C-7702111A74DD}"/>
    <cellStyle name="Normal 18" xfId="43" xr:uid="{00000000-0005-0000-0000-00002B000000}"/>
    <cellStyle name="Normal 18 2" xfId="105" xr:uid="{417BB062-E06F-4AFD-8ABC-3D1E49BC929E}"/>
    <cellStyle name="Normal 19" xfId="44" xr:uid="{00000000-0005-0000-0000-00002C000000}"/>
    <cellStyle name="Normal 19 2" xfId="106" xr:uid="{68943DC3-E1EA-42F1-A8F9-76139D87484F}"/>
    <cellStyle name="Normal 2" xfId="45" xr:uid="{00000000-0005-0000-0000-00002D000000}"/>
    <cellStyle name="Normal 2 2" xfId="46" xr:uid="{00000000-0005-0000-0000-00002E000000}"/>
    <cellStyle name="Normal 2 2 2" xfId="47" xr:uid="{00000000-0005-0000-0000-00002F000000}"/>
    <cellStyle name="Normal 2 3" xfId="107" xr:uid="{97899E65-D961-4EC4-81EC-7C7DF1FB588D}"/>
    <cellStyle name="Normal 3" xfId="48" xr:uid="{00000000-0005-0000-0000-000030000000}"/>
    <cellStyle name="Normal 3 2" xfId="49" xr:uid="{00000000-0005-0000-0000-000031000000}"/>
    <cellStyle name="Normal 3 3" xfId="50" xr:uid="{00000000-0005-0000-0000-000032000000}"/>
    <cellStyle name="Normal 3 4" xfId="51" xr:uid="{00000000-0005-0000-0000-000033000000}"/>
    <cellStyle name="Normal 3 5" xfId="108" xr:uid="{3799EE73-CE61-4D96-B217-48B020E7AB41}"/>
    <cellStyle name="Normal 4" xfId="52" xr:uid="{00000000-0005-0000-0000-000034000000}"/>
    <cellStyle name="Normal 4 2" xfId="53" xr:uid="{00000000-0005-0000-0000-000035000000}"/>
    <cellStyle name="Normal 4 2 2" xfId="109" xr:uid="{ED138BE7-F7F7-4620-89AD-08CEEEE055B4}"/>
    <cellStyle name="Normal 5" xfId="54" xr:uid="{00000000-0005-0000-0000-000036000000}"/>
    <cellStyle name="Normal 5 2" xfId="55" xr:uid="{00000000-0005-0000-0000-000037000000}"/>
    <cellStyle name="Normal 6" xfId="56" xr:uid="{00000000-0005-0000-0000-000038000000}"/>
    <cellStyle name="Normal 6 2" xfId="110" xr:uid="{DA8F8731-57BD-475C-8FA3-AB05A9A99B65}"/>
    <cellStyle name="Normal 7" xfId="57" xr:uid="{00000000-0005-0000-0000-000039000000}"/>
    <cellStyle name="Normal 7 2" xfId="58" xr:uid="{00000000-0005-0000-0000-00003A000000}"/>
    <cellStyle name="Normal 7 2 2" xfId="112" xr:uid="{A6315913-CAA7-4DD3-9E58-5950D6CCEF89}"/>
    <cellStyle name="Normal 7 3" xfId="111" xr:uid="{81CA872F-B406-4690-96BB-B9291564B3DF}"/>
    <cellStyle name="Normal 8" xfId="74" xr:uid="{B126FF84-C174-451B-AE66-A64FB1E51C0D}"/>
    <cellStyle name="Normal 9" xfId="76" xr:uid="{4EDEA970-99A5-47D8-B646-CBEC44A0D248}"/>
    <cellStyle name="Normal 9 2" xfId="123" xr:uid="{7905569D-016E-4D95-97CA-DF7560543E5B}"/>
    <cellStyle name="Note 2" xfId="59" xr:uid="{00000000-0005-0000-0000-00003B000000}"/>
    <cellStyle name="Note 2 2" xfId="60" xr:uid="{00000000-0005-0000-0000-00003C000000}"/>
    <cellStyle name="Note 2 2 2" xfId="114" xr:uid="{C61E1478-BC6D-4F32-BD65-C64E57CC5AFE}"/>
    <cellStyle name="Note 2 3" xfId="113" xr:uid="{735E8B6D-4316-42B8-B003-939356F7D5CE}"/>
    <cellStyle name="Percent" xfId="61" builtinId="5"/>
    <cellStyle name="Percent 2" xfId="62" xr:uid="{00000000-0005-0000-0000-00003E000000}"/>
    <cellStyle name="Percent 2 2" xfId="63" xr:uid="{00000000-0005-0000-0000-00003F000000}"/>
    <cellStyle name="Percent 2 2 2" xfId="116" xr:uid="{008A553E-10BB-4CF3-B703-1E6378B77C3E}"/>
    <cellStyle name="Percent 2 3" xfId="64" xr:uid="{00000000-0005-0000-0000-000040000000}"/>
    <cellStyle name="Percent 2 3 2" xfId="117" xr:uid="{D64FC3BF-F417-492D-9858-359E924DDE87}"/>
    <cellStyle name="Percent 2 4" xfId="65" xr:uid="{00000000-0005-0000-0000-000041000000}"/>
    <cellStyle name="Percent 2 5" xfId="115" xr:uid="{772C6C6C-79A7-4B19-B0AF-C9D53F34078D}"/>
    <cellStyle name="Percent 3" xfId="66" xr:uid="{00000000-0005-0000-0000-000042000000}"/>
    <cellStyle name="Percent 3 2" xfId="67" xr:uid="{00000000-0005-0000-0000-000043000000}"/>
    <cellStyle name="Percent 3 3" xfId="118" xr:uid="{9F9DCE5F-C7A5-42D5-9D71-963E86998D20}"/>
    <cellStyle name="Percent 4" xfId="68" xr:uid="{00000000-0005-0000-0000-000044000000}"/>
    <cellStyle name="Percent 4 2" xfId="69" xr:uid="{00000000-0005-0000-0000-000045000000}"/>
    <cellStyle name="Percent 4 2 2" xfId="120" xr:uid="{3B9CEA76-5961-4A91-A333-26169D38C811}"/>
    <cellStyle name="Percent 4 3" xfId="119" xr:uid="{33C7CAA4-8B13-416D-830D-51294CE17EC6}"/>
    <cellStyle name="Percent 5" xfId="70" xr:uid="{00000000-0005-0000-0000-000046000000}"/>
    <cellStyle name="Percent 5 2" xfId="121" xr:uid="{DC4F61C0-1ABE-453D-84BA-9CD7D593A23F}"/>
    <cellStyle name="Percent 6" xfId="71" xr:uid="{00000000-0005-0000-0000-000047000000}"/>
    <cellStyle name="Percent 6 2" xfId="122" xr:uid="{8C310F32-3625-42C3-BC2B-FC8DAF085535}"/>
    <cellStyle name="PS_Comma" xfId="72" xr:uid="{00000000-0005-0000-0000-000048000000}"/>
    <cellStyle name="WM_STANDARD" xfId="73" xr:uid="{00000000-0005-0000-0000-000049000000}"/>
  </cellStyles>
  <dxfs count="0"/>
  <tableStyles count="0" defaultTableStyle="TableStyleMedium9" defaultPivotStyle="PivotStyleLight16"/>
  <colors>
    <mruColors>
      <color rgb="FFFFFF99"/>
      <color rgb="FFE7F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21"/>
  <sheetViews>
    <sheetView workbookViewId="0">
      <selection activeCell="D20" sqref="D20"/>
    </sheetView>
  </sheetViews>
  <sheetFormatPr defaultColWidth="9.109375" defaultRowHeight="15.6" x14ac:dyDescent="0.3"/>
  <cols>
    <col min="1" max="1" width="2.88671875" style="7" customWidth="1"/>
    <col min="2" max="2" width="6.33203125" style="5" customWidth="1"/>
    <col min="3" max="3" width="41.33203125" style="7" customWidth="1"/>
    <col min="4" max="4" width="58" style="7" customWidth="1"/>
    <col min="5" max="5" width="5.88671875" style="7" customWidth="1"/>
    <col min="6" max="6" width="44.109375" style="7" customWidth="1"/>
    <col min="7" max="16384" width="9.109375" style="7"/>
  </cols>
  <sheetData>
    <row r="1" spans="2:6" ht="21" customHeight="1" x14ac:dyDescent="0.3">
      <c r="B1" s="5" t="s">
        <v>0</v>
      </c>
      <c r="C1" s="5"/>
      <c r="D1" s="6" t="str">
        <f>+'2 Op_Statistics'!U1</f>
        <v xml:space="preserve">RecycleSmart Base </v>
      </c>
    </row>
    <row r="2" spans="2:6" x14ac:dyDescent="0.3">
      <c r="B2" s="8" t="s">
        <v>1</v>
      </c>
      <c r="C2" s="9"/>
      <c r="F2" s="283"/>
    </row>
    <row r="3" spans="2:6" x14ac:dyDescent="0.3">
      <c r="B3" s="10"/>
      <c r="C3" s="11"/>
      <c r="D3" s="358" t="s">
        <v>2</v>
      </c>
      <c r="F3" s="283"/>
    </row>
    <row r="4" spans="2:6" x14ac:dyDescent="0.3">
      <c r="B4" s="12" t="s">
        <v>3</v>
      </c>
      <c r="C4" s="13"/>
      <c r="D4" s="14"/>
    </row>
    <row r="5" spans="2:6" ht="27" customHeight="1" x14ac:dyDescent="0.3">
      <c r="B5" s="15" t="s">
        <v>4</v>
      </c>
      <c r="C5" s="16" t="s">
        <v>5</v>
      </c>
      <c r="D5" s="17"/>
    </row>
    <row r="6" spans="2:6" ht="27" customHeight="1" x14ac:dyDescent="0.3">
      <c r="B6" s="15" t="s">
        <v>6</v>
      </c>
      <c r="C6" s="18" t="s">
        <v>7</v>
      </c>
      <c r="D6" s="17"/>
    </row>
    <row r="7" spans="2:6" ht="27" customHeight="1" x14ac:dyDescent="0.3">
      <c r="B7" s="15" t="s">
        <v>8</v>
      </c>
      <c r="C7" s="18" t="s">
        <v>9</v>
      </c>
      <c r="D7" s="17"/>
    </row>
    <row r="8" spans="2:6" ht="27" customHeight="1" x14ac:dyDescent="0.3">
      <c r="B8" s="15" t="s">
        <v>10</v>
      </c>
      <c r="C8" s="18" t="s">
        <v>11</v>
      </c>
      <c r="D8" s="17"/>
    </row>
    <row r="9" spans="2:6" ht="27" customHeight="1" x14ac:dyDescent="0.3">
      <c r="B9" s="15" t="s">
        <v>12</v>
      </c>
      <c r="C9" s="18" t="s">
        <v>13</v>
      </c>
      <c r="D9" s="268"/>
    </row>
    <row r="10" spans="2:6" x14ac:dyDescent="0.3">
      <c r="B10" s="12" t="s">
        <v>14</v>
      </c>
      <c r="C10" s="13"/>
      <c r="D10" s="14"/>
    </row>
    <row r="11" spans="2:6" ht="41.4" x14ac:dyDescent="0.3">
      <c r="B11" s="19" t="s">
        <v>15</v>
      </c>
      <c r="C11" s="16" t="s">
        <v>16</v>
      </c>
      <c r="D11" s="17"/>
      <c r="F11" s="20"/>
    </row>
    <row r="12" spans="2:6" ht="27" customHeight="1" x14ac:dyDescent="0.3">
      <c r="B12" s="15" t="s">
        <v>6</v>
      </c>
      <c r="C12" s="21" t="s">
        <v>17</v>
      </c>
      <c r="D12" s="17"/>
      <c r="F12" s="20"/>
    </row>
    <row r="13" spans="2:6" ht="27" customHeight="1" x14ac:dyDescent="0.3">
      <c r="B13" s="15" t="s">
        <v>8</v>
      </c>
      <c r="C13" s="21" t="s">
        <v>18</v>
      </c>
      <c r="D13" s="17"/>
    </row>
    <row r="14" spans="2:6" ht="27" customHeight="1" x14ac:dyDescent="0.3">
      <c r="B14" s="15" t="s">
        <v>10</v>
      </c>
      <c r="C14" s="18" t="s">
        <v>19</v>
      </c>
      <c r="D14" s="17"/>
      <c r="F14" t="s">
        <v>20</v>
      </c>
    </row>
    <row r="15" spans="2:6" x14ac:dyDescent="0.3">
      <c r="B15" s="12" t="s">
        <v>21</v>
      </c>
      <c r="C15" s="22"/>
      <c r="D15" s="14"/>
      <c r="F15" t="s">
        <v>20</v>
      </c>
    </row>
    <row r="16" spans="2:6" ht="27" customHeight="1" x14ac:dyDescent="0.3">
      <c r="B16" s="15" t="s">
        <v>4</v>
      </c>
      <c r="C16" s="16" t="s">
        <v>22</v>
      </c>
      <c r="D16" s="272"/>
      <c r="F16" t="s">
        <v>20</v>
      </c>
    </row>
    <row r="17" spans="2:4" ht="27" customHeight="1" x14ac:dyDescent="0.3">
      <c r="B17" s="15" t="s">
        <v>6</v>
      </c>
      <c r="C17" s="18" t="s">
        <v>23</v>
      </c>
      <c r="D17" s="272"/>
    </row>
    <row r="18" spans="2:4" ht="27" customHeight="1" x14ac:dyDescent="0.3">
      <c r="B18" s="15" t="s">
        <v>8</v>
      </c>
      <c r="C18" s="18" t="s">
        <v>24</v>
      </c>
      <c r="D18" s="272"/>
    </row>
    <row r="19" spans="2:4" x14ac:dyDescent="0.3">
      <c r="B19" s="5" t="s">
        <v>25</v>
      </c>
    </row>
    <row r="21" spans="2:4" x14ac:dyDescent="0.3">
      <c r="B21" s="5" t="s">
        <v>26</v>
      </c>
    </row>
  </sheetData>
  <printOptions horizontalCentered="1" headings="1"/>
  <pageMargins left="0.25" right="0.25" top="0.5" bottom="0.5" header="0.27" footer="0.25"/>
  <pageSetup scale="55" orientation="portrait" r:id="rId1"/>
  <headerFooter alignWithMargins="0">
    <oddHeader>&amp;C&amp;"Book Antiqua,Bold"Form 1</oddHeader>
    <oddFooter>&amp;R&amp;9Page &amp;P of &amp;N</oddFooter>
  </headerFooter>
  <ignoredErrors>
    <ignoredError sqref="B5:B9 B11:B14 B16:B1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J75"/>
  <sheetViews>
    <sheetView topLeftCell="A2" zoomScale="90" zoomScaleNormal="90" workbookViewId="0">
      <selection activeCell="N11" sqref="N11"/>
    </sheetView>
  </sheetViews>
  <sheetFormatPr defaultColWidth="9.109375" defaultRowHeight="14.4" x14ac:dyDescent="0.3"/>
  <cols>
    <col min="1" max="1" width="1.6640625" style="1" customWidth="1"/>
    <col min="2" max="2" width="3.88671875" style="1" customWidth="1"/>
    <col min="3" max="3" width="1.109375" style="24" customWidth="1"/>
    <col min="4" max="4" width="45.109375" style="25" customWidth="1"/>
    <col min="5" max="8" width="12.109375" style="28" customWidth="1"/>
    <col min="9" max="11" width="15" style="28" customWidth="1"/>
    <col min="12" max="20" width="12.109375" style="28" customWidth="1"/>
    <col min="21" max="21" width="14.6640625" style="28" customWidth="1"/>
    <col min="22" max="27" width="15.109375" style="24" customWidth="1"/>
    <col min="28" max="28" width="17.109375" style="1" customWidth="1"/>
    <col min="29" max="16384" width="9.109375" style="1"/>
  </cols>
  <sheetData>
    <row r="1" spans="2:36" ht="18.75" customHeight="1" x14ac:dyDescent="0.3">
      <c r="B1" s="23" t="s">
        <v>27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" t="s">
        <v>28</v>
      </c>
    </row>
    <row r="2" spans="2:36" ht="15.6" x14ac:dyDescent="0.3">
      <c r="B2" s="27" t="str">
        <f>'1 Gen_Info'!B2</f>
        <v xml:space="preserve">Proposer Name: </v>
      </c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9"/>
    </row>
    <row r="3" spans="2:36" ht="15.6" x14ac:dyDescent="0.3">
      <c r="B3" s="27"/>
      <c r="E3" s="26"/>
      <c r="F3" s="26" t="s">
        <v>20</v>
      </c>
      <c r="G3" s="26"/>
      <c r="H3" s="26"/>
      <c r="I3" s="26"/>
      <c r="J3" s="26"/>
      <c r="K3" s="26"/>
      <c r="L3" s="255"/>
      <c r="P3" s="26"/>
      <c r="Q3" s="26"/>
      <c r="R3" s="26"/>
      <c r="S3" s="26"/>
      <c r="T3" s="26"/>
      <c r="U3" s="29"/>
    </row>
    <row r="4" spans="2:36" ht="15.6" x14ac:dyDescent="0.3">
      <c r="B4" s="30" t="s">
        <v>29</v>
      </c>
      <c r="C4" s="359"/>
      <c r="D4" s="359"/>
      <c r="E4" s="359"/>
      <c r="F4" s="359"/>
      <c r="G4" s="359"/>
      <c r="H4" s="359"/>
      <c r="I4" s="359"/>
      <c r="J4" s="359"/>
      <c r="K4" s="359"/>
      <c r="L4" s="360"/>
      <c r="M4" s="252"/>
      <c r="N4" s="252"/>
      <c r="O4" s="252"/>
      <c r="P4" s="252"/>
      <c r="Q4" s="252"/>
      <c r="R4" s="252"/>
      <c r="S4" s="252"/>
      <c r="T4" s="252"/>
      <c r="V4" s="282"/>
      <c r="W4" s="1"/>
      <c r="X4" s="1"/>
      <c r="Y4" s="1"/>
      <c r="Z4" s="1"/>
      <c r="AA4" s="1"/>
    </row>
    <row r="5" spans="2:36" ht="15.6" x14ac:dyDescent="0.3"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6"/>
      <c r="Q5" s="26"/>
      <c r="R5" s="26"/>
      <c r="S5" s="26"/>
      <c r="T5" s="26"/>
      <c r="U5" s="29"/>
      <c r="V5" s="1"/>
      <c r="W5" s="1"/>
      <c r="X5" s="1"/>
      <c r="Y5" s="1"/>
      <c r="Z5" s="1"/>
      <c r="AA5" s="1"/>
    </row>
    <row r="6" spans="2:36" ht="75" customHeight="1" x14ac:dyDescent="0.3">
      <c r="B6" s="379"/>
      <c r="C6" s="380"/>
      <c r="D6" s="381"/>
      <c r="E6" s="376" t="s">
        <v>30</v>
      </c>
      <c r="F6" s="377"/>
      <c r="G6" s="377"/>
      <c r="H6" s="377"/>
      <c r="I6" s="377"/>
      <c r="J6" s="377"/>
      <c r="K6" s="378"/>
      <c r="L6" s="382" t="s">
        <v>31</v>
      </c>
      <c r="M6" s="383"/>
      <c r="N6" s="383"/>
      <c r="O6" s="384"/>
      <c r="P6" s="376" t="s">
        <v>32</v>
      </c>
      <c r="Q6" s="377"/>
      <c r="R6" s="377"/>
      <c r="S6" s="378"/>
      <c r="T6" s="345" t="s">
        <v>33</v>
      </c>
      <c r="U6" s="295"/>
      <c r="V6" s="319"/>
      <c r="W6" s="319"/>
      <c r="X6" s="319"/>
      <c r="Y6" s="319"/>
      <c r="Z6" s="319"/>
      <c r="AA6" s="319"/>
      <c r="AB6" s="319"/>
    </row>
    <row r="7" spans="2:36" ht="43.95" customHeight="1" x14ac:dyDescent="0.3">
      <c r="B7" s="373" t="s">
        <v>34</v>
      </c>
      <c r="C7" s="374"/>
      <c r="D7" s="375"/>
      <c r="E7" s="31" t="s">
        <v>35</v>
      </c>
      <c r="F7" s="32" t="s">
        <v>36</v>
      </c>
      <c r="G7" s="32" t="s">
        <v>37</v>
      </c>
      <c r="H7" s="32" t="s">
        <v>38</v>
      </c>
      <c r="I7" s="352" t="s">
        <v>39</v>
      </c>
      <c r="J7" s="32" t="s">
        <v>40</v>
      </c>
      <c r="K7" s="32" t="s">
        <v>41</v>
      </c>
      <c r="L7" s="253" t="s">
        <v>35</v>
      </c>
      <c r="M7" s="253" t="s">
        <v>36</v>
      </c>
      <c r="N7" s="32" t="s">
        <v>37</v>
      </c>
      <c r="O7" s="32" t="s">
        <v>38</v>
      </c>
      <c r="P7" s="32" t="s">
        <v>35</v>
      </c>
      <c r="Q7" s="32" t="s">
        <v>36</v>
      </c>
      <c r="R7" s="32" t="s">
        <v>37</v>
      </c>
      <c r="S7" s="32" t="s">
        <v>42</v>
      </c>
      <c r="T7" s="32" t="s">
        <v>43</v>
      </c>
      <c r="U7" s="33" t="s">
        <v>44</v>
      </c>
      <c r="V7" s="120"/>
      <c r="W7" s="251"/>
      <c r="X7" s="251"/>
      <c r="Y7" s="251"/>
      <c r="Z7" s="251"/>
      <c r="AA7" s="251"/>
      <c r="AB7" s="251"/>
    </row>
    <row r="8" spans="2:36" s="35" customFormat="1" ht="15" customHeight="1" x14ac:dyDescent="0.3">
      <c r="B8" s="34">
        <v>1</v>
      </c>
      <c r="C8" s="23" t="s">
        <v>45</v>
      </c>
      <c r="E8" s="36"/>
      <c r="F8" s="36"/>
      <c r="G8" s="36"/>
      <c r="H8" s="36"/>
      <c r="I8" s="36"/>
      <c r="J8" s="36"/>
      <c r="K8" s="36"/>
      <c r="L8" s="36"/>
      <c r="M8" s="37"/>
      <c r="N8" s="37"/>
      <c r="O8" s="37"/>
      <c r="P8" s="37"/>
      <c r="Q8" s="37"/>
      <c r="R8" s="37"/>
      <c r="S8" s="37"/>
      <c r="T8" s="37"/>
      <c r="U8" s="38"/>
      <c r="V8" s="24"/>
      <c r="W8" s="24"/>
      <c r="X8" s="24"/>
      <c r="Y8" s="24"/>
      <c r="Z8" s="24"/>
      <c r="AA8" s="24"/>
      <c r="AB8" s="24"/>
    </row>
    <row r="9" spans="2:36" s="35" customFormat="1" ht="15" customHeight="1" thickBot="1" x14ac:dyDescent="0.35">
      <c r="B9" s="39"/>
      <c r="C9" s="40"/>
      <c r="D9" s="41" t="s">
        <v>46</v>
      </c>
      <c r="E9" s="42"/>
      <c r="F9" s="42"/>
      <c r="G9" s="42"/>
      <c r="H9" s="42"/>
      <c r="I9" s="42"/>
      <c r="J9" s="42"/>
      <c r="K9" s="42"/>
      <c r="L9" s="42"/>
      <c r="M9" s="43"/>
      <c r="N9" s="43"/>
      <c r="O9" s="43"/>
      <c r="P9" s="42"/>
      <c r="Q9" s="42"/>
      <c r="R9" s="42"/>
      <c r="S9" s="42"/>
      <c r="T9" s="42"/>
      <c r="U9" s="330"/>
      <c r="V9" s="320"/>
      <c r="W9" s="320"/>
      <c r="X9" s="320"/>
      <c r="Y9" s="320"/>
      <c r="Z9" s="320"/>
      <c r="AA9" s="320"/>
      <c r="AB9" s="320"/>
    </row>
    <row r="10" spans="2:36" s="35" customFormat="1" ht="16.5" customHeight="1" x14ac:dyDescent="0.3">
      <c r="B10" s="34"/>
      <c r="C10" s="23" t="s">
        <v>47</v>
      </c>
      <c r="E10" s="36"/>
      <c r="F10" s="36"/>
      <c r="G10" s="36"/>
      <c r="H10" s="36"/>
      <c r="I10" s="36"/>
      <c r="J10" s="36"/>
      <c r="K10" s="36"/>
      <c r="L10" s="36"/>
      <c r="M10" s="37"/>
      <c r="N10" s="37"/>
      <c r="O10" s="37"/>
      <c r="P10" s="37"/>
      <c r="Q10" s="37"/>
      <c r="R10" s="37"/>
      <c r="S10" s="37"/>
      <c r="T10" s="37"/>
      <c r="U10" s="38"/>
    </row>
    <row r="11" spans="2:36" ht="16.5" customHeight="1" x14ac:dyDescent="0.3">
      <c r="B11" s="34">
        <v>2</v>
      </c>
      <c r="C11" s="45"/>
      <c r="D11" s="25" t="s">
        <v>48</v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55"/>
      <c r="Q11" s="46"/>
      <c r="R11" s="46"/>
      <c r="S11" s="46"/>
      <c r="T11" s="46"/>
      <c r="U11" s="47">
        <f>SUM(E11:T11)</f>
        <v>0</v>
      </c>
      <c r="V11" s="321"/>
      <c r="W11" s="321"/>
      <c r="X11" s="321"/>
      <c r="Y11" s="321"/>
      <c r="Z11" s="321"/>
      <c r="AA11" s="321"/>
      <c r="AB11" s="321"/>
    </row>
    <row r="12" spans="2:36" ht="16.5" customHeight="1" x14ac:dyDescent="0.3">
      <c r="B12" s="34">
        <v>3</v>
      </c>
      <c r="C12" s="45"/>
      <c r="D12" s="25" t="s">
        <v>49</v>
      </c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4"/>
      <c r="V12" s="321"/>
      <c r="W12" s="321"/>
      <c r="X12" s="321"/>
      <c r="Y12" s="321"/>
      <c r="Z12" s="321"/>
      <c r="AA12" s="321"/>
      <c r="AB12" s="321"/>
      <c r="AC12" s="1" t="s">
        <v>20</v>
      </c>
      <c r="AD12" s="1" t="s">
        <v>20</v>
      </c>
      <c r="AE12" s="1" t="s">
        <v>20</v>
      </c>
      <c r="AF12" s="1" t="s">
        <v>20</v>
      </c>
      <c r="AG12" s="1" t="s">
        <v>20</v>
      </c>
      <c r="AH12" s="1" t="s">
        <v>20</v>
      </c>
      <c r="AI12" s="1" t="s">
        <v>20</v>
      </c>
      <c r="AJ12" s="1" t="s">
        <v>20</v>
      </c>
    </row>
    <row r="13" spans="2:36" ht="16.5" customHeight="1" thickBot="1" x14ac:dyDescent="0.35">
      <c r="B13" s="48">
        <v>4</v>
      </c>
      <c r="C13" s="49"/>
      <c r="D13" s="50" t="s">
        <v>50</v>
      </c>
      <c r="E13" s="51">
        <f t="shared" ref="E13:T13" si="0">E11*E12*260</f>
        <v>0</v>
      </c>
      <c r="F13" s="51">
        <f t="shared" si="0"/>
        <v>0</v>
      </c>
      <c r="G13" s="51">
        <f t="shared" si="0"/>
        <v>0</v>
      </c>
      <c r="H13" s="51">
        <f t="shared" si="0"/>
        <v>0</v>
      </c>
      <c r="I13" s="51">
        <f t="shared" si="0"/>
        <v>0</v>
      </c>
      <c r="J13" s="51">
        <f t="shared" si="0"/>
        <v>0</v>
      </c>
      <c r="K13" s="51">
        <f t="shared" si="0"/>
        <v>0</v>
      </c>
      <c r="L13" s="51">
        <f t="shared" si="0"/>
        <v>0</v>
      </c>
      <c r="M13" s="51">
        <f t="shared" si="0"/>
        <v>0</v>
      </c>
      <c r="N13" s="51">
        <f t="shared" si="0"/>
        <v>0</v>
      </c>
      <c r="O13" s="51">
        <f t="shared" si="0"/>
        <v>0</v>
      </c>
      <c r="P13" s="51">
        <f t="shared" si="0"/>
        <v>0</v>
      </c>
      <c r="Q13" s="51">
        <f t="shared" si="0"/>
        <v>0</v>
      </c>
      <c r="R13" s="51">
        <f t="shared" si="0"/>
        <v>0</v>
      </c>
      <c r="S13" s="51">
        <f t="shared" si="0"/>
        <v>0</v>
      </c>
      <c r="T13" s="51">
        <f t="shared" si="0"/>
        <v>0</v>
      </c>
      <c r="U13" s="51">
        <f>SUM(E13:T13)</f>
        <v>0</v>
      </c>
      <c r="V13" s="322"/>
      <c r="W13" s="322"/>
      <c r="X13" s="322"/>
      <c r="Y13" s="322"/>
      <c r="Z13" s="322"/>
      <c r="AA13" s="322"/>
      <c r="AB13" s="322"/>
    </row>
    <row r="14" spans="2:36" ht="16.5" customHeight="1" thickTop="1" x14ac:dyDescent="0.3">
      <c r="B14" s="52"/>
      <c r="C14" s="23" t="s">
        <v>51</v>
      </c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318"/>
      <c r="W14" s="318"/>
      <c r="X14" s="318"/>
      <c r="Y14" s="318"/>
      <c r="Z14" s="318"/>
      <c r="AA14" s="318"/>
      <c r="AB14" s="318"/>
    </row>
    <row r="15" spans="2:36" ht="16.5" customHeight="1" x14ac:dyDescent="0.3">
      <c r="B15" s="34"/>
      <c r="C15" s="45"/>
      <c r="D15" s="25" t="s">
        <v>52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318"/>
      <c r="W15" s="318"/>
      <c r="X15" s="318"/>
      <c r="Y15" s="318"/>
      <c r="Z15" s="318"/>
      <c r="AA15" s="318"/>
      <c r="AB15" s="318"/>
    </row>
    <row r="16" spans="2:36" ht="16.5" customHeight="1" x14ac:dyDescent="0.3">
      <c r="B16" s="34">
        <v>5</v>
      </c>
      <c r="C16" s="45"/>
      <c r="D16" s="4" t="s">
        <v>53</v>
      </c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47">
        <f>SUM(E16:T16)</f>
        <v>0</v>
      </c>
      <c r="V16" s="296"/>
      <c r="W16" s="296"/>
      <c r="X16" s="296"/>
      <c r="Y16" s="296"/>
      <c r="Z16" s="296"/>
      <c r="AA16" s="296"/>
      <c r="AB16" s="296"/>
    </row>
    <row r="17" spans="2:28" ht="16.5" customHeight="1" x14ac:dyDescent="0.3">
      <c r="B17" s="34">
        <v>6</v>
      </c>
      <c r="C17" s="45"/>
      <c r="D17" s="4" t="s">
        <v>54</v>
      </c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47">
        <f>SUM(E17:T17)</f>
        <v>0</v>
      </c>
      <c r="V17" s="296"/>
      <c r="W17" s="296"/>
      <c r="X17" s="296"/>
      <c r="Y17" s="296"/>
      <c r="Z17" s="296"/>
      <c r="AA17" s="296"/>
      <c r="AB17" s="296"/>
    </row>
    <row r="18" spans="2:28" ht="16.5" customHeight="1" x14ac:dyDescent="0.3">
      <c r="B18" s="34">
        <v>7</v>
      </c>
      <c r="C18" s="45"/>
      <c r="D18" s="4" t="s">
        <v>55</v>
      </c>
      <c r="E18" s="44"/>
      <c r="F18" s="44"/>
      <c r="G18" s="44"/>
      <c r="H18" s="44"/>
      <c r="I18" s="44"/>
      <c r="J18" s="44"/>
      <c r="K18" s="44"/>
      <c r="L18" s="55"/>
      <c r="M18" s="55"/>
      <c r="N18" s="55"/>
      <c r="O18" s="55"/>
      <c r="P18" s="55"/>
      <c r="Q18" s="55"/>
      <c r="R18" s="55"/>
      <c r="S18" s="55"/>
      <c r="T18" s="55"/>
      <c r="U18" s="47">
        <f>SUM(E18:T18)</f>
        <v>0</v>
      </c>
      <c r="V18" s="296"/>
      <c r="W18" s="296"/>
      <c r="X18" s="296"/>
      <c r="Y18" s="296"/>
      <c r="Z18" s="296"/>
      <c r="AA18" s="296"/>
      <c r="AB18" s="296"/>
    </row>
    <row r="19" spans="2:28" ht="16.5" customHeight="1" x14ac:dyDescent="0.3">
      <c r="B19" s="34"/>
      <c r="C19" s="45"/>
      <c r="D19" s="25" t="s">
        <v>56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327"/>
      <c r="V19" s="323"/>
      <c r="W19" s="323"/>
      <c r="X19" s="323"/>
      <c r="Y19" s="323"/>
      <c r="Z19" s="323"/>
      <c r="AA19" s="323"/>
      <c r="AB19" s="323"/>
    </row>
    <row r="20" spans="2:28" ht="16.5" customHeight="1" x14ac:dyDescent="0.3">
      <c r="B20" s="34">
        <v>8</v>
      </c>
      <c r="C20" s="45"/>
      <c r="D20" s="4" t="s">
        <v>53</v>
      </c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4"/>
      <c r="V20" s="296"/>
      <c r="W20" s="296"/>
      <c r="X20" s="296"/>
      <c r="Y20" s="296"/>
      <c r="Z20" s="296"/>
      <c r="AA20" s="296"/>
      <c r="AB20" s="296"/>
    </row>
    <row r="21" spans="2:28" ht="16.5" customHeight="1" x14ac:dyDescent="0.3">
      <c r="B21" s="34">
        <v>9</v>
      </c>
      <c r="C21" s="45"/>
      <c r="D21" s="4" t="s">
        <v>57</v>
      </c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4"/>
      <c r="V21" s="296"/>
      <c r="W21" s="296"/>
      <c r="X21" s="296"/>
      <c r="Y21" s="296"/>
      <c r="Z21" s="296"/>
      <c r="AA21" s="296"/>
      <c r="AB21" s="296"/>
    </row>
    <row r="22" spans="2:28" ht="16.5" customHeight="1" x14ac:dyDescent="0.3">
      <c r="B22" s="34">
        <v>10</v>
      </c>
      <c r="C22" s="45"/>
      <c r="D22" s="4" t="s">
        <v>55</v>
      </c>
      <c r="E22" s="44"/>
      <c r="F22" s="44"/>
      <c r="G22" s="44"/>
      <c r="H22" s="44"/>
      <c r="I22" s="44"/>
      <c r="J22" s="44"/>
      <c r="K22" s="44"/>
      <c r="L22" s="46"/>
      <c r="M22" s="46"/>
      <c r="N22" s="46"/>
      <c r="O22" s="46"/>
      <c r="P22" s="46"/>
      <c r="Q22" s="46"/>
      <c r="R22" s="46"/>
      <c r="S22" s="46"/>
      <c r="T22" s="46"/>
      <c r="U22" s="44"/>
      <c r="V22" s="296"/>
      <c r="W22" s="296"/>
      <c r="X22" s="296"/>
      <c r="Y22" s="296"/>
      <c r="Z22" s="296"/>
      <c r="AA22" s="296"/>
      <c r="AB22" s="296"/>
    </row>
    <row r="23" spans="2:28" ht="16.5" customHeight="1" x14ac:dyDescent="0.3">
      <c r="B23" s="34"/>
      <c r="C23" s="45"/>
      <c r="D23" s="25" t="s">
        <v>58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327"/>
      <c r="AB23" s="24"/>
    </row>
    <row r="24" spans="2:28" ht="16.5" customHeight="1" x14ac:dyDescent="0.3">
      <c r="B24" s="34">
        <v>11</v>
      </c>
      <c r="C24" s="45"/>
      <c r="D24" s="4" t="s">
        <v>53</v>
      </c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4"/>
      <c r="V24" s="296"/>
      <c r="W24" s="296"/>
      <c r="X24" s="296"/>
      <c r="Y24" s="296"/>
      <c r="Z24" s="296"/>
      <c r="AA24" s="296"/>
      <c r="AB24" s="296"/>
    </row>
    <row r="25" spans="2:28" ht="16.5" customHeight="1" x14ac:dyDescent="0.3">
      <c r="B25" s="34">
        <v>12</v>
      </c>
      <c r="C25" s="45"/>
      <c r="D25" s="4" t="s">
        <v>57</v>
      </c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4"/>
      <c r="V25" s="296"/>
      <c r="W25" s="296"/>
      <c r="X25" s="296"/>
      <c r="Y25" s="296"/>
      <c r="Z25" s="296"/>
      <c r="AA25" s="296"/>
      <c r="AB25" s="296"/>
    </row>
    <row r="26" spans="2:28" ht="16.5" customHeight="1" x14ac:dyDescent="0.3">
      <c r="B26" s="34">
        <v>13</v>
      </c>
      <c r="C26" s="45"/>
      <c r="D26" s="4" t="s">
        <v>55</v>
      </c>
      <c r="E26" s="44"/>
      <c r="F26" s="44"/>
      <c r="G26" s="44"/>
      <c r="H26" s="44"/>
      <c r="I26" s="44"/>
      <c r="J26" s="44"/>
      <c r="K26" s="44"/>
      <c r="L26" s="46"/>
      <c r="M26" s="46"/>
      <c r="N26" s="46"/>
      <c r="O26" s="46"/>
      <c r="P26" s="46"/>
      <c r="Q26" s="46"/>
      <c r="R26" s="46"/>
      <c r="S26" s="46"/>
      <c r="T26" s="46"/>
      <c r="U26" s="44"/>
      <c r="V26" s="296"/>
      <c r="W26" s="296"/>
      <c r="X26" s="296"/>
      <c r="Y26" s="296"/>
      <c r="Z26" s="296"/>
      <c r="AA26" s="296"/>
      <c r="AB26" s="296"/>
    </row>
    <row r="27" spans="2:28" ht="16.5" customHeight="1" x14ac:dyDescent="0.3">
      <c r="B27" s="34"/>
      <c r="C27" s="45"/>
      <c r="D27" s="25" t="s">
        <v>59</v>
      </c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296"/>
      <c r="W27" s="296"/>
      <c r="X27" s="296"/>
      <c r="Y27" s="296"/>
      <c r="Z27" s="296"/>
      <c r="AA27" s="296"/>
      <c r="AB27" s="296"/>
    </row>
    <row r="28" spans="2:28" ht="16.5" customHeight="1" x14ac:dyDescent="0.3">
      <c r="B28" s="34">
        <v>14</v>
      </c>
      <c r="C28" s="45"/>
      <c r="D28" s="4" t="s">
        <v>53</v>
      </c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7">
        <f>SUM(E28:T28)</f>
        <v>0</v>
      </c>
      <c r="V28" s="296"/>
      <c r="W28" s="296"/>
      <c r="X28" s="296"/>
      <c r="Y28" s="296"/>
      <c r="Z28" s="296"/>
      <c r="AA28" s="296"/>
      <c r="AB28" s="296"/>
    </row>
    <row r="29" spans="2:28" ht="16.5" customHeight="1" x14ac:dyDescent="0.3">
      <c r="B29" s="34">
        <v>15</v>
      </c>
      <c r="C29" s="45"/>
      <c r="D29" s="4" t="s">
        <v>57</v>
      </c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7">
        <f>SUM(E29:T29)</f>
        <v>0</v>
      </c>
      <c r="V29" s="296"/>
      <c r="W29" s="296"/>
      <c r="X29" s="296"/>
      <c r="Y29" s="296"/>
      <c r="Z29" s="296"/>
      <c r="AA29" s="296"/>
      <c r="AB29" s="296"/>
    </row>
    <row r="30" spans="2:28" ht="16.5" customHeight="1" x14ac:dyDescent="0.3">
      <c r="B30" s="34">
        <v>16</v>
      </c>
      <c r="C30" s="45"/>
      <c r="D30" s="4" t="s">
        <v>55</v>
      </c>
      <c r="E30" s="58"/>
      <c r="F30" s="58"/>
      <c r="G30" s="58"/>
      <c r="H30" s="58"/>
      <c r="I30" s="58"/>
      <c r="J30" s="58"/>
      <c r="K30" s="58"/>
      <c r="L30" s="56"/>
      <c r="M30" s="56"/>
      <c r="N30" s="56"/>
      <c r="O30" s="56"/>
      <c r="P30" s="56"/>
      <c r="Q30" s="56"/>
      <c r="R30" s="56"/>
      <c r="S30" s="56"/>
      <c r="T30" s="56"/>
      <c r="U30" s="57">
        <f>SUM(E30:T30)</f>
        <v>0</v>
      </c>
      <c r="V30" s="296"/>
      <c r="W30" s="296"/>
      <c r="X30" s="296"/>
      <c r="Y30" s="296"/>
      <c r="Z30" s="296"/>
      <c r="AA30" s="296"/>
      <c r="AB30" s="296"/>
    </row>
    <row r="31" spans="2:28" ht="16.5" customHeight="1" x14ac:dyDescent="0.3">
      <c r="B31" s="34">
        <v>17</v>
      </c>
      <c r="C31" s="45"/>
      <c r="D31" s="4" t="s">
        <v>60</v>
      </c>
      <c r="E31" s="57">
        <f>SUM(E28:E30)</f>
        <v>0</v>
      </c>
      <c r="F31" s="57">
        <f t="shared" ref="F31:R31" si="1">SUM(F28:F30)</f>
        <v>0</v>
      </c>
      <c r="G31" s="57">
        <f t="shared" ref="G31:O31" si="2">SUM(G28:G30)</f>
        <v>0</v>
      </c>
      <c r="H31" s="57">
        <f t="shared" si="2"/>
        <v>0</v>
      </c>
      <c r="I31" s="57">
        <f t="shared" si="2"/>
        <v>0</v>
      </c>
      <c r="J31" s="57">
        <f t="shared" si="2"/>
        <v>0</v>
      </c>
      <c r="K31" s="57">
        <f t="shared" si="2"/>
        <v>0</v>
      </c>
      <c r="L31" s="57">
        <f t="shared" si="2"/>
        <v>0</v>
      </c>
      <c r="M31" s="57">
        <f t="shared" si="2"/>
        <v>0</v>
      </c>
      <c r="N31" s="57">
        <f t="shared" si="2"/>
        <v>0</v>
      </c>
      <c r="O31" s="57">
        <f t="shared" si="2"/>
        <v>0</v>
      </c>
      <c r="P31" s="57">
        <f t="shared" si="1"/>
        <v>0</v>
      </c>
      <c r="Q31" s="57">
        <f t="shared" si="1"/>
        <v>0</v>
      </c>
      <c r="R31" s="57">
        <f t="shared" si="1"/>
        <v>0</v>
      </c>
      <c r="S31" s="57">
        <f>SUM(S28:S30)</f>
        <v>0</v>
      </c>
      <c r="T31" s="57">
        <f>SUM(T28:T30)</f>
        <v>0</v>
      </c>
      <c r="U31" s="57">
        <f>SUM(E31:T31)</f>
        <v>0</v>
      </c>
      <c r="V31" s="322"/>
      <c r="W31" s="322"/>
      <c r="X31" s="322"/>
      <c r="Y31" s="322"/>
      <c r="Z31" s="322"/>
      <c r="AA31" s="322"/>
      <c r="AB31" s="322"/>
    </row>
    <row r="32" spans="2:28" ht="16.5" customHeight="1" x14ac:dyDescent="0.3">
      <c r="B32" s="34">
        <v>18</v>
      </c>
      <c r="C32" s="45"/>
      <c r="D32" s="25" t="s">
        <v>61</v>
      </c>
      <c r="E32" s="54">
        <f>E31/2080</f>
        <v>0</v>
      </c>
      <c r="F32" s="54">
        <f>F31/2080</f>
        <v>0</v>
      </c>
      <c r="G32" s="54">
        <f>G31/2080</f>
        <v>0</v>
      </c>
      <c r="H32" s="54">
        <f>H31/2080</f>
        <v>0</v>
      </c>
      <c r="I32" s="54">
        <f t="shared" ref="I32:K32" si="3">I31/2080</f>
        <v>0</v>
      </c>
      <c r="J32" s="54">
        <f t="shared" si="3"/>
        <v>0</v>
      </c>
      <c r="K32" s="54">
        <f t="shared" si="3"/>
        <v>0</v>
      </c>
      <c r="L32" s="54">
        <f>L31/2080</f>
        <v>0</v>
      </c>
      <c r="M32" s="54">
        <f t="shared" ref="M32:R32" si="4">M31/2080</f>
        <v>0</v>
      </c>
      <c r="N32" s="54">
        <f>N31/2080</f>
        <v>0</v>
      </c>
      <c r="O32" s="54">
        <f>O31/2080</f>
        <v>0</v>
      </c>
      <c r="P32" s="54">
        <f t="shared" si="4"/>
        <v>0</v>
      </c>
      <c r="Q32" s="54">
        <f t="shared" si="4"/>
        <v>0</v>
      </c>
      <c r="R32" s="54">
        <f t="shared" si="4"/>
        <v>0</v>
      </c>
      <c r="S32" s="54">
        <f>S31/2080</f>
        <v>0</v>
      </c>
      <c r="T32" s="54">
        <f>T31/2080</f>
        <v>0</v>
      </c>
      <c r="U32" s="54">
        <f>SUM(E32:T32)</f>
        <v>0</v>
      </c>
      <c r="V32" s="296"/>
      <c r="W32" s="296"/>
      <c r="X32" s="296"/>
      <c r="Y32" s="296"/>
      <c r="Z32" s="296"/>
      <c r="AA32" s="296"/>
      <c r="AB32" s="296"/>
    </row>
    <row r="33" spans="2:28" ht="16.5" customHeight="1" x14ac:dyDescent="0.3">
      <c r="B33" s="34">
        <v>19</v>
      </c>
      <c r="C33" s="45"/>
      <c r="D33" s="25" t="s">
        <v>62</v>
      </c>
      <c r="E33" s="59"/>
      <c r="F33" s="59"/>
      <c r="G33" s="59"/>
      <c r="H33" s="59"/>
      <c r="I33" s="59"/>
      <c r="J33" s="59"/>
      <c r="K33" s="59"/>
      <c r="L33" s="44"/>
      <c r="M33" s="44"/>
      <c r="N33" s="44"/>
      <c r="O33" s="44"/>
      <c r="P33" s="44"/>
      <c r="Q33" s="44"/>
      <c r="R33" s="44"/>
      <c r="S33" s="44"/>
      <c r="T33" s="44"/>
      <c r="U33" s="328"/>
      <c r="V33" s="324"/>
      <c r="W33" s="324"/>
      <c r="X33" s="324"/>
      <c r="Y33" s="324"/>
      <c r="Z33" s="324"/>
      <c r="AA33" s="324"/>
      <c r="AB33" s="324"/>
    </row>
    <row r="34" spans="2:28" ht="16.5" customHeight="1" x14ac:dyDescent="0.3">
      <c r="B34" s="34">
        <v>20</v>
      </c>
      <c r="C34" s="45"/>
      <c r="D34" s="25" t="s">
        <v>63</v>
      </c>
      <c r="E34" s="59"/>
      <c r="F34" s="59"/>
      <c r="G34" s="59"/>
      <c r="H34" s="59"/>
      <c r="I34" s="59"/>
      <c r="J34" s="59"/>
      <c r="K34" s="59"/>
      <c r="L34" s="44"/>
      <c r="M34" s="44"/>
      <c r="N34" s="44"/>
      <c r="O34" s="44"/>
      <c r="P34" s="44"/>
      <c r="Q34" s="44"/>
      <c r="R34" s="44"/>
      <c r="S34" s="44"/>
      <c r="T34" s="44"/>
      <c r="U34" s="328"/>
      <c r="V34" s="324"/>
      <c r="W34" s="324"/>
      <c r="X34" s="324"/>
      <c r="Y34" s="324"/>
      <c r="Z34" s="324"/>
      <c r="AA34" s="324"/>
      <c r="AB34" s="324"/>
    </row>
    <row r="35" spans="2:28" ht="16.5" customHeight="1" x14ac:dyDescent="0.3">
      <c r="B35" s="34">
        <v>21</v>
      </c>
      <c r="C35" s="45"/>
      <c r="D35" s="25" t="s">
        <v>64</v>
      </c>
      <c r="E35" s="60">
        <f>IF(E33&gt;0,E33/E32,)</f>
        <v>0</v>
      </c>
      <c r="F35" s="60">
        <f>IF(F33&gt;0,F33/F32,)</f>
        <v>0</v>
      </c>
      <c r="G35" s="60">
        <f>IF(G33&gt;0,G33/G32,)</f>
        <v>0</v>
      </c>
      <c r="H35" s="60">
        <f>IF(H33&gt;0,H33/H32,)</f>
        <v>0</v>
      </c>
      <c r="I35" s="60">
        <f t="shared" ref="I35:K35" si="5">IF(I33&gt;0,I33/I32,)</f>
        <v>0</v>
      </c>
      <c r="J35" s="60">
        <f t="shared" si="5"/>
        <v>0</v>
      </c>
      <c r="K35" s="60">
        <f t="shared" si="5"/>
        <v>0</v>
      </c>
      <c r="L35" s="44"/>
      <c r="M35" s="44"/>
      <c r="N35" s="44"/>
      <c r="O35" s="44"/>
      <c r="P35" s="44"/>
      <c r="Q35" s="44"/>
      <c r="R35" s="44"/>
      <c r="S35" s="44"/>
      <c r="T35" s="44"/>
      <c r="U35" s="329"/>
      <c r="V35" s="324"/>
      <c r="W35" s="324"/>
      <c r="X35" s="324"/>
      <c r="Y35" s="324"/>
      <c r="Z35" s="324"/>
      <c r="AA35" s="324"/>
      <c r="AB35" s="324"/>
    </row>
    <row r="36" spans="2:28" ht="16.5" customHeight="1" x14ac:dyDescent="0.3">
      <c r="B36" s="34">
        <v>22</v>
      </c>
      <c r="C36" s="45"/>
      <c r="D36" s="25" t="s">
        <v>65</v>
      </c>
      <c r="E36" s="60" cm="1">
        <f t="array" ref="E36:E37">E33:E34*5</f>
        <v>0</v>
      </c>
      <c r="F36" s="60" cm="1">
        <f t="array" ref="F36:F37">F33:F34*5</f>
        <v>0</v>
      </c>
      <c r="G36" s="60" cm="1">
        <f t="array" ref="G36:G37">G33:G34*5</f>
        <v>0</v>
      </c>
      <c r="H36" s="60" cm="1">
        <f t="array" ref="H36:H37">H33:H34*5</f>
        <v>0</v>
      </c>
      <c r="I36" s="60" cm="1">
        <f t="array" ref="I36:I37">I33:I34*5</f>
        <v>0</v>
      </c>
      <c r="J36" s="60" cm="1">
        <f t="array" ref="J36:J37">J33:J34*5</f>
        <v>0</v>
      </c>
      <c r="K36" s="60" cm="1">
        <f t="array" ref="K36:K37">K33:K34*5</f>
        <v>0</v>
      </c>
      <c r="L36" s="44"/>
      <c r="M36" s="44"/>
      <c r="N36" s="44"/>
      <c r="O36" s="44"/>
      <c r="P36" s="44"/>
      <c r="Q36" s="44"/>
      <c r="R36" s="44"/>
      <c r="S36" s="44"/>
      <c r="T36" s="44"/>
      <c r="U36" s="328"/>
      <c r="V36" s="324"/>
      <c r="W36" s="324"/>
      <c r="X36" s="324"/>
      <c r="Y36" s="324"/>
      <c r="Z36" s="324"/>
      <c r="AA36" s="324"/>
      <c r="AB36" s="324"/>
    </row>
    <row r="37" spans="2:28" ht="16.5" customHeight="1" x14ac:dyDescent="0.3">
      <c r="B37" s="34">
        <v>23</v>
      </c>
      <c r="C37" s="45"/>
      <c r="D37" s="25" t="s">
        <v>66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J37" s="60">
        <v>0</v>
      </c>
      <c r="K37" s="60">
        <v>0</v>
      </c>
      <c r="L37" s="44"/>
      <c r="M37" s="44"/>
      <c r="N37" s="44"/>
      <c r="O37" s="44"/>
      <c r="P37" s="44"/>
      <c r="Q37" s="44"/>
      <c r="R37" s="44"/>
      <c r="S37" s="44"/>
      <c r="T37" s="44"/>
      <c r="U37" s="328"/>
      <c r="V37" s="325"/>
      <c r="W37" s="325"/>
      <c r="X37" s="325"/>
      <c r="Y37" s="325"/>
      <c r="Z37" s="325"/>
      <c r="AA37" s="325"/>
      <c r="AB37" s="325"/>
    </row>
    <row r="38" spans="2:28" ht="16.5" customHeight="1" x14ac:dyDescent="0.3">
      <c r="B38" s="34">
        <v>24</v>
      </c>
      <c r="C38" s="45"/>
      <c r="D38" s="25" t="s">
        <v>67</v>
      </c>
      <c r="E38" s="61">
        <f>IF(E37&gt;0,E36/E37,)</f>
        <v>0</v>
      </c>
      <c r="F38" s="62">
        <f>IF(F37&gt;0,F36/F37,)</f>
        <v>0</v>
      </c>
      <c r="G38" s="62">
        <f>IF(G37&gt;0,G36/G37,)</f>
        <v>0</v>
      </c>
      <c r="H38" s="61">
        <f>IF(H37&gt;0,H36/H37,)</f>
        <v>0</v>
      </c>
      <c r="I38" s="61">
        <f t="shared" ref="I38:K38" si="6">IF(I37&gt;0,I36/I37,)</f>
        <v>0</v>
      </c>
      <c r="J38" s="61">
        <f t="shared" si="6"/>
        <v>0</v>
      </c>
      <c r="K38" s="61">
        <f t="shared" si="6"/>
        <v>0</v>
      </c>
      <c r="L38" s="44"/>
      <c r="M38" s="44"/>
      <c r="N38" s="44"/>
      <c r="O38" s="44"/>
      <c r="P38" s="44"/>
      <c r="Q38" s="44"/>
      <c r="R38" s="44"/>
      <c r="S38" s="44"/>
      <c r="T38" s="44"/>
      <c r="U38" s="328"/>
      <c r="V38" s="325"/>
      <c r="W38" s="325"/>
      <c r="X38" s="325"/>
      <c r="Y38" s="325"/>
      <c r="Z38" s="325"/>
      <c r="AA38" s="325"/>
      <c r="AB38" s="325"/>
    </row>
    <row r="39" spans="2:28" ht="16.5" customHeight="1" x14ac:dyDescent="0.3">
      <c r="B39" s="34">
        <v>25</v>
      </c>
      <c r="C39" s="45"/>
      <c r="D39" s="25" t="s">
        <v>68</v>
      </c>
      <c r="E39" s="44"/>
      <c r="F39" s="44"/>
      <c r="G39" s="44"/>
      <c r="H39" s="44"/>
      <c r="I39" s="44"/>
      <c r="J39" s="44"/>
      <c r="K39" s="44"/>
      <c r="L39" s="56"/>
      <c r="M39" s="56"/>
      <c r="N39" s="56"/>
      <c r="O39" s="56"/>
      <c r="P39" s="56"/>
      <c r="Q39" s="56"/>
      <c r="R39" s="56"/>
      <c r="S39" s="56"/>
      <c r="T39" s="56"/>
      <c r="U39" s="329"/>
      <c r="V39" s="322"/>
      <c r="W39" s="322"/>
      <c r="X39" s="322"/>
      <c r="Y39" s="322"/>
      <c r="Z39" s="322"/>
      <c r="AA39" s="322"/>
      <c r="AB39" s="322"/>
    </row>
    <row r="40" spans="2:28" ht="16.5" customHeight="1" x14ac:dyDescent="0.3">
      <c r="B40" s="34">
        <v>26</v>
      </c>
      <c r="C40" s="45"/>
      <c r="D40" s="25" t="s">
        <v>69</v>
      </c>
      <c r="E40" s="44"/>
      <c r="F40" s="44"/>
      <c r="G40" s="44"/>
      <c r="H40" s="44"/>
      <c r="I40" s="44"/>
      <c r="J40" s="44"/>
      <c r="K40" s="44"/>
      <c r="L40" s="57">
        <f t="shared" ref="L40:R40" si="7">L39*52</f>
        <v>0</v>
      </c>
      <c r="M40" s="57">
        <f t="shared" si="7"/>
        <v>0</v>
      </c>
      <c r="N40" s="57">
        <f>N39*52</f>
        <v>0</v>
      </c>
      <c r="O40" s="57">
        <f>O39*52</f>
        <v>0</v>
      </c>
      <c r="P40" s="57">
        <f t="shared" si="7"/>
        <v>0</v>
      </c>
      <c r="Q40" s="57">
        <f t="shared" si="7"/>
        <v>0</v>
      </c>
      <c r="R40" s="57">
        <f t="shared" si="7"/>
        <v>0</v>
      </c>
      <c r="S40" s="57">
        <f>S39*52</f>
        <v>0</v>
      </c>
      <c r="T40" s="57">
        <f>T39*52</f>
        <v>0</v>
      </c>
      <c r="U40" s="329"/>
      <c r="V40" s="322"/>
      <c r="W40" s="322"/>
      <c r="X40" s="322"/>
      <c r="Y40" s="322"/>
      <c r="Z40" s="322"/>
      <c r="AA40" s="322"/>
      <c r="AB40" s="322"/>
    </row>
    <row r="41" spans="2:28" ht="16.5" customHeight="1" thickBot="1" x14ac:dyDescent="0.35">
      <c r="B41" s="34">
        <v>27</v>
      </c>
      <c r="C41" s="64"/>
      <c r="D41" s="41" t="s">
        <v>70</v>
      </c>
      <c r="E41" s="65"/>
      <c r="F41" s="65"/>
      <c r="G41" s="65"/>
      <c r="H41" s="65"/>
      <c r="I41" s="65"/>
      <c r="J41" s="65"/>
      <c r="K41" s="65"/>
      <c r="L41" s="66">
        <f t="shared" ref="L41:R41" si="8">IF(L31&gt;0,L40/L31,)</f>
        <v>0</v>
      </c>
      <c r="M41" s="67">
        <f t="shared" si="8"/>
        <v>0</v>
      </c>
      <c r="N41" s="67">
        <f>IF(N31&gt;0,N40/N31,)</f>
        <v>0</v>
      </c>
      <c r="O41" s="67">
        <f>IF(O31&gt;0,O40/O31,)</f>
        <v>0</v>
      </c>
      <c r="P41" s="67">
        <f t="shared" si="8"/>
        <v>0</v>
      </c>
      <c r="Q41" s="67">
        <f t="shared" si="8"/>
        <v>0</v>
      </c>
      <c r="R41" s="67">
        <f t="shared" si="8"/>
        <v>0</v>
      </c>
      <c r="S41" s="67">
        <f>IF(S31&gt;0,S40/S31,)</f>
        <v>0</v>
      </c>
      <c r="T41" s="67">
        <f>IF(T31&gt;0,T40/T31,)</f>
        <v>0</v>
      </c>
      <c r="U41" s="330"/>
      <c r="V41" s="296"/>
      <c r="W41" s="296"/>
      <c r="X41" s="296"/>
      <c r="Y41" s="296"/>
      <c r="Z41" s="296"/>
      <c r="AA41" s="296"/>
      <c r="AB41" s="296"/>
    </row>
    <row r="42" spans="2:28" ht="16.5" customHeight="1" x14ac:dyDescent="0.3">
      <c r="B42" s="34"/>
      <c r="C42" s="23" t="s">
        <v>71</v>
      </c>
      <c r="E42" s="68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68"/>
      <c r="V42" s="323"/>
      <c r="W42" s="323"/>
      <c r="X42" s="323"/>
      <c r="Y42" s="323"/>
      <c r="Z42" s="323"/>
      <c r="AA42" s="323"/>
      <c r="AB42" s="323"/>
    </row>
    <row r="43" spans="2:28" ht="16.5" customHeight="1" x14ac:dyDescent="0.3">
      <c r="B43" s="34">
        <v>28</v>
      </c>
      <c r="C43" s="45"/>
      <c r="D43" s="25" t="s">
        <v>72</v>
      </c>
      <c r="E43" s="69">
        <f>'4 Capital'!F9</f>
        <v>0</v>
      </c>
      <c r="F43" s="69">
        <f>'4 Capital'!F10</f>
        <v>0</v>
      </c>
      <c r="G43" s="69">
        <f>'4 Capital'!F11</f>
        <v>0</v>
      </c>
      <c r="H43" s="69">
        <f>'4 Capital'!F12</f>
        <v>0</v>
      </c>
      <c r="I43" s="69">
        <f>'4 Capital'!F13</f>
        <v>0</v>
      </c>
      <c r="J43" s="69">
        <f>'4 Capital'!F14</f>
        <v>0</v>
      </c>
      <c r="K43" s="69">
        <f>'4 Capital'!F15</f>
        <v>0</v>
      </c>
      <c r="L43" s="69">
        <f>'4 Capital'!F16</f>
        <v>0</v>
      </c>
      <c r="M43" s="69">
        <f>'4 Capital'!F17</f>
        <v>0</v>
      </c>
      <c r="N43" s="69">
        <f>'4 Capital'!F18</f>
        <v>0</v>
      </c>
      <c r="O43" s="69">
        <f>'4 Capital'!F19</f>
        <v>0</v>
      </c>
      <c r="P43" s="69">
        <f>'4 Capital'!F20</f>
        <v>0</v>
      </c>
      <c r="Q43" s="69">
        <f>'4 Capital'!F21</f>
        <v>0</v>
      </c>
      <c r="R43" s="69">
        <f>'4 Capital'!F22</f>
        <v>0</v>
      </c>
      <c r="S43" s="69">
        <f>'4 Capital'!F23</f>
        <v>0</v>
      </c>
      <c r="T43" s="69">
        <f>'4 Capital'!F24</f>
        <v>0</v>
      </c>
      <c r="U43" s="47">
        <f>SUM(E43:T43)</f>
        <v>0</v>
      </c>
      <c r="V43" s="296"/>
      <c r="W43" s="296"/>
      <c r="X43" s="296"/>
      <c r="Y43" s="296"/>
      <c r="Z43" s="296"/>
      <c r="AA43" s="296"/>
      <c r="AB43" s="296"/>
    </row>
    <row r="44" spans="2:28" ht="16.5" customHeight="1" x14ac:dyDescent="0.3">
      <c r="B44" s="34">
        <v>29</v>
      </c>
      <c r="C44" s="45"/>
      <c r="D44" s="25" t="s">
        <v>73</v>
      </c>
      <c r="E44" s="69">
        <f>'4 Capital'!G9</f>
        <v>0</v>
      </c>
      <c r="F44" s="69">
        <f>'4 Capital'!G10</f>
        <v>0</v>
      </c>
      <c r="G44" s="69">
        <f>'4 Capital'!G11</f>
        <v>0</v>
      </c>
      <c r="H44" s="69">
        <f>'4 Capital'!G12</f>
        <v>0</v>
      </c>
      <c r="I44" s="69">
        <f>'4 Capital'!G13</f>
        <v>0</v>
      </c>
      <c r="J44" s="69">
        <f>'4 Capital'!G14</f>
        <v>0</v>
      </c>
      <c r="K44" s="69">
        <f>'4 Capital'!G15</f>
        <v>0</v>
      </c>
      <c r="L44" s="69">
        <f>'4 Capital'!G16</f>
        <v>0</v>
      </c>
      <c r="M44" s="69">
        <f>'4 Capital'!G17</f>
        <v>0</v>
      </c>
      <c r="N44" s="69">
        <f>'4 Capital'!G18</f>
        <v>0</v>
      </c>
      <c r="O44" s="69">
        <f>'4 Capital'!G19</f>
        <v>0</v>
      </c>
      <c r="P44" s="69">
        <f>'4 Capital'!G20</f>
        <v>0</v>
      </c>
      <c r="Q44" s="69">
        <f>'4 Capital'!G21</f>
        <v>0</v>
      </c>
      <c r="R44" s="69">
        <f>'4 Capital'!G22</f>
        <v>0</v>
      </c>
      <c r="S44" s="69">
        <f>'4 Capital'!G23</f>
        <v>0</v>
      </c>
      <c r="T44" s="69">
        <f>'4 Capital'!G24</f>
        <v>0</v>
      </c>
      <c r="U44" s="47">
        <f>SUM(E44:T44)</f>
        <v>0</v>
      </c>
      <c r="V44" s="296"/>
      <c r="W44" s="296"/>
      <c r="X44" s="296"/>
      <c r="Y44" s="296"/>
      <c r="Z44" s="296"/>
      <c r="AA44" s="296"/>
      <c r="AB44" s="296"/>
    </row>
    <row r="45" spans="2:28" ht="16.5" customHeight="1" thickBot="1" x14ac:dyDescent="0.35">
      <c r="B45" s="63">
        <v>30</v>
      </c>
      <c r="C45" s="64"/>
      <c r="D45" s="70" t="s">
        <v>74</v>
      </c>
      <c r="E45" s="71">
        <f>SUM(E43:E44)</f>
        <v>0</v>
      </c>
      <c r="F45" s="71">
        <f t="shared" ref="F45:R45" si="9">SUM(F43:F44)</f>
        <v>0</v>
      </c>
      <c r="G45" s="71">
        <f>SUM(G43:G44)</f>
        <v>0</v>
      </c>
      <c r="H45" s="71">
        <f t="shared" ref="H45:K45" si="10">SUM(H43:H44)</f>
        <v>0</v>
      </c>
      <c r="I45" s="71">
        <f t="shared" si="10"/>
        <v>0</v>
      </c>
      <c r="J45" s="71">
        <f t="shared" si="10"/>
        <v>0</v>
      </c>
      <c r="K45" s="71">
        <f t="shared" si="10"/>
        <v>0</v>
      </c>
      <c r="L45" s="71">
        <f t="shared" si="9"/>
        <v>0</v>
      </c>
      <c r="M45" s="71">
        <f t="shared" si="9"/>
        <v>0</v>
      </c>
      <c r="N45" s="71">
        <f>SUM(N43:N44)</f>
        <v>0</v>
      </c>
      <c r="O45" s="71">
        <f>SUM(O43:O44)</f>
        <v>0</v>
      </c>
      <c r="P45" s="71">
        <f t="shared" si="9"/>
        <v>0</v>
      </c>
      <c r="Q45" s="71">
        <f t="shared" si="9"/>
        <v>0</v>
      </c>
      <c r="R45" s="71">
        <f t="shared" si="9"/>
        <v>0</v>
      </c>
      <c r="S45" s="71">
        <f>SUM(S43:S44)</f>
        <v>0</v>
      </c>
      <c r="T45" s="71">
        <f>SUM(T43:T44)</f>
        <v>0</v>
      </c>
      <c r="U45" s="71">
        <f>SUM(U43:U44)</f>
        <v>0</v>
      </c>
      <c r="V45" s="326"/>
      <c r="W45" s="326"/>
      <c r="X45" s="326"/>
      <c r="Y45" s="326"/>
      <c r="Z45" s="326"/>
      <c r="AA45" s="326"/>
      <c r="AB45" s="326"/>
    </row>
    <row r="46" spans="2:28" ht="16.5" customHeight="1" x14ac:dyDescent="0.3">
      <c r="C46" s="73"/>
      <c r="D46" s="28"/>
      <c r="U46" s="75"/>
    </row>
    <row r="47" spans="2:28" s="77" customFormat="1" ht="21" x14ac:dyDescent="0.4">
      <c r="B47" s="76" t="s">
        <v>75</v>
      </c>
      <c r="D47" s="78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24"/>
      <c r="W47" s="24"/>
      <c r="X47" s="24"/>
      <c r="Y47" s="24"/>
      <c r="Z47" s="24"/>
      <c r="AA47" s="24"/>
    </row>
    <row r="48" spans="2:28" s="77" customFormat="1" ht="21" x14ac:dyDescent="0.4">
      <c r="B48" s="372" t="s">
        <v>76</v>
      </c>
      <c r="C48" s="372"/>
      <c r="D48" s="372"/>
      <c r="E48" s="372"/>
      <c r="F48" s="372"/>
      <c r="G48" s="372"/>
      <c r="H48" s="372"/>
      <c r="I48" s="372"/>
      <c r="J48" s="372"/>
      <c r="K48" s="372"/>
      <c r="L48" s="372"/>
      <c r="M48" s="372"/>
      <c r="N48" s="372"/>
      <c r="O48" s="372"/>
      <c r="P48" s="372"/>
      <c r="Q48" s="372"/>
      <c r="R48" s="372"/>
      <c r="S48" s="372"/>
      <c r="T48" s="372"/>
      <c r="U48" s="372"/>
      <c r="V48" s="24"/>
      <c r="W48" s="24"/>
      <c r="X48" s="24"/>
      <c r="Y48" s="24"/>
      <c r="Z48" s="24"/>
      <c r="AA48" s="24"/>
    </row>
    <row r="49" spans="2:27" s="77" customFormat="1" ht="21" x14ac:dyDescent="0.4">
      <c r="B49" s="372" t="s">
        <v>77</v>
      </c>
      <c r="C49" s="372"/>
      <c r="D49" s="372"/>
      <c r="E49" s="372"/>
      <c r="F49" s="372"/>
      <c r="G49" s="372"/>
      <c r="H49" s="372"/>
      <c r="I49" s="372"/>
      <c r="J49" s="372"/>
      <c r="K49" s="372"/>
      <c r="L49" s="372"/>
      <c r="M49" s="372"/>
      <c r="N49" s="372"/>
      <c r="O49" s="372"/>
      <c r="P49" s="372"/>
      <c r="Q49" s="372"/>
      <c r="R49" s="372"/>
      <c r="S49" s="372"/>
      <c r="T49" s="372"/>
      <c r="U49" s="372"/>
      <c r="V49" s="24"/>
      <c r="W49" s="24"/>
      <c r="X49" s="24"/>
      <c r="Y49" s="24"/>
      <c r="Z49" s="24"/>
      <c r="AA49" s="24"/>
    </row>
    <row r="50" spans="2:27" s="77" customFormat="1" ht="21" x14ac:dyDescent="0.4">
      <c r="B50" s="372" t="s">
        <v>78</v>
      </c>
      <c r="C50" s="372"/>
      <c r="D50" s="372"/>
      <c r="E50" s="372"/>
      <c r="F50" s="372"/>
      <c r="G50" s="372"/>
      <c r="H50" s="372"/>
      <c r="I50" s="372"/>
      <c r="J50" s="372"/>
      <c r="K50" s="372"/>
      <c r="L50" s="372"/>
      <c r="M50" s="372"/>
      <c r="N50" s="372"/>
      <c r="O50" s="372"/>
      <c r="P50" s="372"/>
      <c r="Q50" s="372"/>
      <c r="R50" s="372"/>
      <c r="S50" s="372"/>
      <c r="T50" s="372"/>
      <c r="U50" s="372"/>
      <c r="V50" s="24"/>
      <c r="W50" s="24"/>
      <c r="X50" s="24"/>
      <c r="Y50" s="24"/>
      <c r="Z50" s="24"/>
      <c r="AA50" s="24"/>
    </row>
    <row r="51" spans="2:27" s="77" customFormat="1" ht="21" x14ac:dyDescent="0.4">
      <c r="B51" s="372" t="s">
        <v>79</v>
      </c>
      <c r="C51" s="372"/>
      <c r="D51" s="372"/>
      <c r="E51" s="372"/>
      <c r="F51" s="372"/>
      <c r="G51" s="372"/>
      <c r="H51" s="372"/>
      <c r="I51" s="372"/>
      <c r="J51" s="372"/>
      <c r="K51" s="372"/>
      <c r="L51" s="372"/>
      <c r="M51" s="372"/>
      <c r="N51" s="372"/>
      <c r="O51" s="372"/>
      <c r="P51" s="372"/>
      <c r="Q51" s="372"/>
      <c r="R51" s="372"/>
      <c r="S51" s="372"/>
      <c r="T51" s="372"/>
      <c r="U51" s="372"/>
      <c r="V51" s="24"/>
      <c r="W51" s="24"/>
      <c r="X51" s="24"/>
      <c r="Y51" s="24"/>
      <c r="Z51" s="24"/>
      <c r="AA51" s="24"/>
    </row>
    <row r="52" spans="2:27" s="77" customFormat="1" ht="21" x14ac:dyDescent="0.4">
      <c r="B52" s="372" t="s">
        <v>80</v>
      </c>
      <c r="C52" s="372"/>
      <c r="D52" s="372"/>
      <c r="E52" s="372"/>
      <c r="F52" s="372"/>
      <c r="G52" s="372"/>
      <c r="H52" s="372"/>
      <c r="I52" s="372"/>
      <c r="J52" s="372"/>
      <c r="K52" s="372"/>
      <c r="L52" s="372"/>
      <c r="M52" s="372"/>
      <c r="N52" s="372"/>
      <c r="O52" s="372"/>
      <c r="P52" s="372"/>
      <c r="Q52" s="372"/>
      <c r="R52" s="372"/>
      <c r="S52" s="372"/>
      <c r="T52" s="372"/>
      <c r="U52" s="372"/>
      <c r="V52" s="24"/>
      <c r="W52" s="24"/>
      <c r="X52" s="24"/>
      <c r="Y52" s="24"/>
      <c r="Z52" s="24"/>
      <c r="AA52" s="24"/>
    </row>
    <row r="53" spans="2:27" s="77" customFormat="1" ht="21" x14ac:dyDescent="0.4">
      <c r="B53" s="372" t="s">
        <v>81</v>
      </c>
      <c r="C53" s="372"/>
      <c r="D53" s="372"/>
      <c r="E53" s="372"/>
      <c r="F53" s="372"/>
      <c r="G53" s="372"/>
      <c r="H53" s="372"/>
      <c r="I53" s="372"/>
      <c r="J53" s="372"/>
      <c r="K53" s="372"/>
      <c r="L53" s="372"/>
      <c r="M53" s="372"/>
      <c r="N53" s="372"/>
      <c r="O53" s="372"/>
      <c r="P53" s="372"/>
      <c r="Q53" s="372"/>
      <c r="R53" s="372"/>
      <c r="S53" s="372"/>
      <c r="T53" s="372"/>
      <c r="U53" s="372"/>
      <c r="V53" s="24"/>
      <c r="W53" s="24"/>
      <c r="X53" s="24"/>
      <c r="Y53" s="24"/>
      <c r="Z53" s="24"/>
      <c r="AA53" s="24"/>
    </row>
    <row r="54" spans="2:27" s="77" customFormat="1" ht="21" x14ac:dyDescent="0.4">
      <c r="B54" s="372" t="s">
        <v>82</v>
      </c>
      <c r="C54" s="372"/>
      <c r="D54" s="372"/>
      <c r="E54" s="372"/>
      <c r="F54" s="372"/>
      <c r="G54" s="372"/>
      <c r="H54" s="372"/>
      <c r="I54" s="372"/>
      <c r="J54" s="372"/>
      <c r="K54" s="372"/>
      <c r="L54" s="372"/>
      <c r="M54" s="372"/>
      <c r="N54" s="372"/>
      <c r="O54" s="372"/>
      <c r="P54" s="372"/>
      <c r="Q54" s="372"/>
      <c r="R54" s="372"/>
      <c r="S54" s="372"/>
      <c r="T54" s="372"/>
      <c r="U54" s="372"/>
      <c r="V54" s="24"/>
      <c r="W54" s="24"/>
      <c r="X54" s="24"/>
      <c r="Y54" s="24"/>
      <c r="Z54" s="24"/>
      <c r="AA54" s="24"/>
    </row>
    <row r="55" spans="2:27" s="77" customFormat="1" ht="21" x14ac:dyDescent="0.4">
      <c r="B55" s="372" t="s">
        <v>83</v>
      </c>
      <c r="C55" s="372"/>
      <c r="D55" s="372"/>
      <c r="E55" s="372"/>
      <c r="F55" s="372"/>
      <c r="G55" s="372"/>
      <c r="H55" s="372"/>
      <c r="I55" s="372"/>
      <c r="J55" s="372"/>
      <c r="K55" s="372"/>
      <c r="L55" s="372"/>
      <c r="M55" s="372"/>
      <c r="N55" s="372"/>
      <c r="O55" s="372"/>
      <c r="P55" s="372"/>
      <c r="Q55" s="372"/>
      <c r="R55" s="372"/>
      <c r="S55" s="372"/>
      <c r="T55" s="372"/>
      <c r="U55" s="372"/>
      <c r="V55" s="24"/>
      <c r="W55" s="24"/>
      <c r="X55" s="24"/>
      <c r="Y55" s="24"/>
      <c r="Z55" s="24"/>
      <c r="AA55" s="24"/>
    </row>
    <row r="56" spans="2:27" s="77" customFormat="1" ht="21" x14ac:dyDescent="0.4">
      <c r="B56" s="372" t="s">
        <v>84</v>
      </c>
      <c r="C56" s="372"/>
      <c r="D56" s="372"/>
      <c r="E56" s="372"/>
      <c r="F56" s="372"/>
      <c r="G56" s="372"/>
      <c r="H56" s="372"/>
      <c r="I56" s="372"/>
      <c r="J56" s="372"/>
      <c r="K56" s="372"/>
      <c r="L56" s="372"/>
      <c r="M56" s="372"/>
      <c r="N56" s="372"/>
      <c r="O56" s="372"/>
      <c r="P56" s="372"/>
      <c r="Q56" s="372"/>
      <c r="R56" s="372"/>
      <c r="S56" s="372"/>
      <c r="T56" s="372"/>
      <c r="U56" s="372"/>
      <c r="V56" s="24"/>
      <c r="W56" s="24"/>
      <c r="X56" s="24"/>
      <c r="Y56" s="24"/>
      <c r="Z56" s="24"/>
      <c r="AA56" s="24"/>
    </row>
    <row r="57" spans="2:27" s="77" customFormat="1" ht="21" x14ac:dyDescent="0.4">
      <c r="B57" s="372" t="s">
        <v>85</v>
      </c>
      <c r="C57" s="372"/>
      <c r="D57" s="372"/>
      <c r="E57" s="372"/>
      <c r="F57" s="372"/>
      <c r="G57" s="372"/>
      <c r="H57" s="372"/>
      <c r="I57" s="372"/>
      <c r="J57" s="372"/>
      <c r="K57" s="372"/>
      <c r="L57" s="372"/>
      <c r="M57" s="372"/>
      <c r="N57" s="372"/>
      <c r="O57" s="372"/>
      <c r="P57" s="372"/>
      <c r="Q57" s="372"/>
      <c r="R57" s="372"/>
      <c r="S57" s="372"/>
      <c r="T57" s="372"/>
      <c r="U57" s="372"/>
      <c r="V57" s="24"/>
      <c r="W57" s="24"/>
      <c r="X57" s="24"/>
      <c r="Y57" s="24"/>
      <c r="Z57" s="24"/>
      <c r="AA57" s="24"/>
    </row>
    <row r="58" spans="2:27" s="77" customFormat="1" ht="21" x14ac:dyDescent="0.4">
      <c r="B58" s="372" t="s">
        <v>86</v>
      </c>
      <c r="C58" s="372"/>
      <c r="D58" s="372"/>
      <c r="E58" s="372"/>
      <c r="F58" s="372"/>
      <c r="G58" s="372"/>
      <c r="H58" s="372"/>
      <c r="I58" s="372"/>
      <c r="J58" s="372"/>
      <c r="K58" s="372"/>
      <c r="L58" s="372"/>
      <c r="M58" s="372"/>
      <c r="N58" s="372"/>
      <c r="O58" s="372"/>
      <c r="P58" s="372"/>
      <c r="Q58" s="372"/>
      <c r="R58" s="372"/>
      <c r="S58" s="372"/>
      <c r="T58" s="372"/>
      <c r="U58" s="372"/>
      <c r="V58" s="24"/>
      <c r="W58" s="24"/>
      <c r="X58" s="24"/>
      <c r="Y58" s="24"/>
      <c r="Z58" s="24"/>
      <c r="AA58" s="24"/>
    </row>
    <row r="59" spans="2:27" s="77" customFormat="1" ht="21" x14ac:dyDescent="0.4">
      <c r="B59" s="372" t="s">
        <v>87</v>
      </c>
      <c r="C59" s="372"/>
      <c r="D59" s="372"/>
      <c r="E59" s="372"/>
      <c r="F59" s="372"/>
      <c r="G59" s="372"/>
      <c r="H59" s="372"/>
      <c r="I59" s="372"/>
      <c r="J59" s="372"/>
      <c r="K59" s="372"/>
      <c r="L59" s="372"/>
      <c r="M59" s="372"/>
      <c r="N59" s="372"/>
      <c r="O59" s="372"/>
      <c r="P59" s="372"/>
      <c r="Q59" s="372"/>
      <c r="R59" s="372"/>
      <c r="S59" s="372"/>
      <c r="T59" s="372"/>
      <c r="U59" s="372"/>
      <c r="V59" s="24"/>
      <c r="W59" s="24"/>
      <c r="X59" s="24"/>
      <c r="Y59" s="24"/>
      <c r="Z59" s="24"/>
      <c r="AA59" s="24"/>
    </row>
    <row r="60" spans="2:27" s="77" customFormat="1" ht="21" x14ac:dyDescent="0.4">
      <c r="B60" s="372" t="s">
        <v>88</v>
      </c>
      <c r="C60" s="372"/>
      <c r="D60" s="372"/>
      <c r="E60" s="372"/>
      <c r="F60" s="372"/>
      <c r="G60" s="372"/>
      <c r="H60" s="372"/>
      <c r="I60" s="372"/>
      <c r="J60" s="372"/>
      <c r="K60" s="372"/>
      <c r="L60" s="372"/>
      <c r="M60" s="372"/>
      <c r="N60" s="372"/>
      <c r="O60" s="372"/>
      <c r="P60" s="372"/>
      <c r="Q60" s="372"/>
      <c r="R60" s="372"/>
      <c r="S60" s="372"/>
      <c r="T60" s="372"/>
      <c r="U60" s="372"/>
      <c r="V60" s="24"/>
      <c r="W60" s="24"/>
      <c r="X60" s="24"/>
      <c r="Y60" s="24"/>
      <c r="Z60" s="24"/>
      <c r="AA60" s="24"/>
    </row>
    <row r="61" spans="2:27" s="77" customFormat="1" ht="21" customHeight="1" x14ac:dyDescent="0.4">
      <c r="B61" s="372" t="s">
        <v>89</v>
      </c>
      <c r="C61" s="372"/>
      <c r="D61" s="372"/>
      <c r="E61" s="372"/>
      <c r="F61" s="372"/>
      <c r="G61" s="372"/>
      <c r="H61" s="372"/>
      <c r="I61" s="372"/>
      <c r="J61" s="372"/>
      <c r="K61" s="372"/>
      <c r="L61" s="372"/>
      <c r="M61" s="372"/>
      <c r="N61" s="372"/>
      <c r="O61" s="372"/>
      <c r="P61" s="372"/>
      <c r="Q61" s="372"/>
      <c r="R61" s="372"/>
      <c r="S61" s="372"/>
      <c r="T61" s="372"/>
      <c r="U61" s="372"/>
      <c r="V61" s="24"/>
      <c r="W61" s="24"/>
      <c r="X61" s="24"/>
      <c r="Y61" s="24"/>
      <c r="Z61" s="24"/>
      <c r="AA61" s="24"/>
    </row>
    <row r="62" spans="2:27" s="77" customFormat="1" ht="21" x14ac:dyDescent="0.4">
      <c r="B62" s="372" t="s">
        <v>90</v>
      </c>
      <c r="C62" s="372"/>
      <c r="D62" s="372"/>
      <c r="E62" s="372"/>
      <c r="F62" s="372"/>
      <c r="G62" s="372"/>
      <c r="H62" s="372"/>
      <c r="I62" s="372"/>
      <c r="J62" s="372"/>
      <c r="K62" s="372"/>
      <c r="L62" s="372"/>
      <c r="M62" s="372"/>
      <c r="N62" s="372"/>
      <c r="O62" s="372"/>
      <c r="P62" s="372"/>
      <c r="Q62" s="372"/>
      <c r="R62" s="372"/>
      <c r="S62" s="372"/>
      <c r="T62" s="372"/>
      <c r="U62" s="372"/>
      <c r="V62" s="24"/>
      <c r="W62" s="24"/>
      <c r="X62" s="24"/>
      <c r="Y62" s="24"/>
      <c r="Z62" s="24"/>
      <c r="AA62" s="24"/>
    </row>
    <row r="63" spans="2:27" s="77" customFormat="1" ht="21" x14ac:dyDescent="0.4">
      <c r="B63" s="372" t="s">
        <v>91</v>
      </c>
      <c r="C63" s="372"/>
      <c r="D63" s="372"/>
      <c r="E63" s="372"/>
      <c r="F63" s="372"/>
      <c r="G63" s="372"/>
      <c r="H63" s="372"/>
      <c r="I63" s="372"/>
      <c r="J63" s="372"/>
      <c r="K63" s="372"/>
      <c r="L63" s="372"/>
      <c r="M63" s="372"/>
      <c r="N63" s="372"/>
      <c r="O63" s="372"/>
      <c r="P63" s="372"/>
      <c r="Q63" s="372"/>
      <c r="R63" s="372"/>
      <c r="S63" s="372"/>
      <c r="T63" s="372"/>
      <c r="U63" s="372"/>
      <c r="V63" s="24"/>
      <c r="W63" s="24"/>
      <c r="X63" s="24"/>
      <c r="Y63" s="24"/>
      <c r="Z63" s="24"/>
      <c r="AA63" s="24"/>
    </row>
    <row r="64" spans="2:27" s="77" customFormat="1" ht="21" x14ac:dyDescent="0.4">
      <c r="B64" s="372" t="s">
        <v>92</v>
      </c>
      <c r="C64" s="372"/>
      <c r="D64" s="372"/>
      <c r="E64" s="372"/>
      <c r="F64" s="372"/>
      <c r="G64" s="372"/>
      <c r="H64" s="372"/>
      <c r="I64" s="372"/>
      <c r="J64" s="372"/>
      <c r="K64" s="372"/>
      <c r="L64" s="372"/>
      <c r="M64" s="372"/>
      <c r="N64" s="372"/>
      <c r="O64" s="372"/>
      <c r="P64" s="372"/>
      <c r="Q64" s="372"/>
      <c r="R64" s="372"/>
      <c r="S64" s="372"/>
      <c r="T64" s="372"/>
      <c r="U64" s="372"/>
      <c r="V64" s="24"/>
      <c r="W64" s="24"/>
      <c r="X64" s="24"/>
      <c r="Y64" s="24"/>
      <c r="Z64" s="24"/>
      <c r="AA64" s="24"/>
    </row>
    <row r="65" spans="2:27" s="77" customFormat="1" ht="21" x14ac:dyDescent="0.4">
      <c r="B65" s="372" t="s">
        <v>93</v>
      </c>
      <c r="C65" s="372"/>
      <c r="D65" s="372"/>
      <c r="E65" s="372"/>
      <c r="F65" s="372"/>
      <c r="G65" s="372"/>
      <c r="H65" s="372"/>
      <c r="I65" s="372"/>
      <c r="J65" s="372"/>
      <c r="K65" s="372"/>
      <c r="L65" s="372"/>
      <c r="M65" s="372"/>
      <c r="N65" s="372"/>
      <c r="O65" s="372"/>
      <c r="P65" s="372"/>
      <c r="Q65" s="372"/>
      <c r="R65" s="372"/>
      <c r="S65" s="372"/>
      <c r="T65" s="372"/>
      <c r="U65" s="372"/>
      <c r="V65" s="24"/>
      <c r="W65" s="24"/>
      <c r="X65" s="24"/>
      <c r="Y65" s="24"/>
      <c r="Z65" s="24"/>
      <c r="AA65" s="24"/>
    </row>
    <row r="66" spans="2:27" s="77" customFormat="1" ht="21" x14ac:dyDescent="0.4">
      <c r="B66" s="372" t="s">
        <v>94</v>
      </c>
      <c r="C66" s="372"/>
      <c r="D66" s="372"/>
      <c r="E66" s="372"/>
      <c r="F66" s="372"/>
      <c r="G66" s="372"/>
      <c r="H66" s="372"/>
      <c r="I66" s="372"/>
      <c r="J66" s="372"/>
      <c r="K66" s="372"/>
      <c r="L66" s="372"/>
      <c r="M66" s="372"/>
      <c r="N66" s="372"/>
      <c r="O66" s="372"/>
      <c r="P66" s="372"/>
      <c r="Q66" s="372"/>
      <c r="R66" s="372"/>
      <c r="S66" s="372"/>
      <c r="T66" s="372"/>
      <c r="U66" s="372"/>
      <c r="V66" s="24"/>
      <c r="W66" s="24"/>
      <c r="X66" s="24"/>
      <c r="Y66" s="24"/>
      <c r="Z66" s="24"/>
      <c r="AA66" s="24"/>
    </row>
    <row r="67" spans="2:27" s="77" customFormat="1" ht="21" x14ac:dyDescent="0.4">
      <c r="B67" s="372" t="s">
        <v>95</v>
      </c>
      <c r="C67" s="372"/>
      <c r="D67" s="372"/>
      <c r="E67" s="372"/>
      <c r="F67" s="372"/>
      <c r="G67" s="372"/>
      <c r="H67" s="372"/>
      <c r="I67" s="372"/>
      <c r="J67" s="372"/>
      <c r="K67" s="372"/>
      <c r="L67" s="372"/>
      <c r="M67" s="372"/>
      <c r="N67" s="372"/>
      <c r="O67" s="372"/>
      <c r="P67" s="372"/>
      <c r="Q67" s="372"/>
      <c r="R67" s="372"/>
      <c r="S67" s="372"/>
      <c r="T67" s="372"/>
      <c r="U67" s="372"/>
      <c r="V67" s="24"/>
      <c r="W67" s="24"/>
      <c r="X67" s="24"/>
      <c r="Y67" s="24"/>
      <c r="Z67" s="24"/>
      <c r="AA67" s="24"/>
    </row>
    <row r="68" spans="2:27" s="77" customFormat="1" ht="21" x14ac:dyDescent="0.4">
      <c r="B68" s="372" t="s">
        <v>96</v>
      </c>
      <c r="C68" s="372"/>
      <c r="D68" s="372"/>
      <c r="E68" s="372"/>
      <c r="F68" s="372"/>
      <c r="G68" s="372"/>
      <c r="H68" s="372"/>
      <c r="I68" s="372"/>
      <c r="J68" s="372"/>
      <c r="K68" s="372"/>
      <c r="L68" s="372"/>
      <c r="M68" s="372"/>
      <c r="N68" s="372"/>
      <c r="O68" s="372"/>
      <c r="P68" s="372"/>
      <c r="Q68" s="372"/>
      <c r="R68" s="372"/>
      <c r="S68" s="372"/>
      <c r="T68" s="372"/>
      <c r="U68" s="372"/>
      <c r="V68" s="24"/>
      <c r="W68" s="24"/>
      <c r="X68" s="24"/>
      <c r="Y68" s="24"/>
      <c r="Z68" s="24"/>
      <c r="AA68" s="24"/>
    </row>
    <row r="69" spans="2:27" s="77" customFormat="1" ht="21" x14ac:dyDescent="0.4">
      <c r="B69" s="372" t="s">
        <v>97</v>
      </c>
      <c r="C69" s="372"/>
      <c r="D69" s="372"/>
      <c r="E69" s="372"/>
      <c r="F69" s="372"/>
      <c r="G69" s="372"/>
      <c r="H69" s="372"/>
      <c r="I69" s="372"/>
      <c r="J69" s="372"/>
      <c r="K69" s="372"/>
      <c r="L69" s="372"/>
      <c r="M69" s="372"/>
      <c r="N69" s="372"/>
      <c r="O69" s="372"/>
      <c r="P69" s="372"/>
      <c r="Q69" s="372"/>
      <c r="R69" s="372"/>
      <c r="S69" s="372"/>
      <c r="T69" s="372"/>
      <c r="U69" s="372"/>
      <c r="V69" s="24"/>
      <c r="W69" s="24"/>
      <c r="X69" s="24"/>
      <c r="Y69" s="24"/>
      <c r="Z69" s="24"/>
      <c r="AA69" s="24"/>
    </row>
    <row r="70" spans="2:27" s="77" customFormat="1" ht="21" x14ac:dyDescent="0.4">
      <c r="B70" s="372" t="s">
        <v>98</v>
      </c>
      <c r="C70" s="372"/>
      <c r="D70" s="372"/>
      <c r="E70" s="372"/>
      <c r="F70" s="372"/>
      <c r="G70" s="372"/>
      <c r="H70" s="372"/>
      <c r="I70" s="372"/>
      <c r="J70" s="372"/>
      <c r="K70" s="372"/>
      <c r="L70" s="372"/>
      <c r="M70" s="372"/>
      <c r="N70" s="372"/>
      <c r="O70" s="372"/>
      <c r="P70" s="372"/>
      <c r="Q70" s="372"/>
      <c r="R70" s="372"/>
      <c r="S70" s="372"/>
      <c r="T70" s="372"/>
      <c r="U70" s="372"/>
      <c r="V70" s="24"/>
      <c r="W70" s="24"/>
      <c r="X70" s="24"/>
      <c r="Y70" s="24"/>
      <c r="Z70" s="24"/>
      <c r="AA70" s="24"/>
    </row>
    <row r="71" spans="2:27" s="77" customFormat="1" ht="21" x14ac:dyDescent="0.4">
      <c r="B71" s="372" t="s">
        <v>99</v>
      </c>
      <c r="C71" s="372"/>
      <c r="D71" s="372"/>
      <c r="E71" s="372"/>
      <c r="F71" s="372"/>
      <c r="G71" s="372"/>
      <c r="H71" s="372"/>
      <c r="I71" s="372"/>
      <c r="J71" s="372"/>
      <c r="K71" s="372"/>
      <c r="L71" s="372"/>
      <c r="M71" s="372"/>
      <c r="N71" s="372"/>
      <c r="O71" s="372"/>
      <c r="P71" s="372"/>
      <c r="Q71" s="372"/>
      <c r="R71" s="372"/>
      <c r="S71" s="372"/>
      <c r="T71" s="372"/>
      <c r="U71" s="372"/>
      <c r="V71" s="24"/>
      <c r="W71" s="24"/>
      <c r="X71" s="24"/>
      <c r="Y71" s="24"/>
      <c r="Z71" s="24"/>
      <c r="AA71" s="24"/>
    </row>
    <row r="72" spans="2:27" s="77" customFormat="1" ht="21" x14ac:dyDescent="0.4">
      <c r="B72" s="80"/>
      <c r="D72" s="78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24"/>
      <c r="W72" s="24"/>
      <c r="X72" s="24"/>
      <c r="Y72" s="24"/>
      <c r="Z72" s="24"/>
      <c r="AA72" s="24"/>
    </row>
    <row r="73" spans="2:27" s="77" customFormat="1" ht="21" x14ac:dyDescent="0.4">
      <c r="B73" s="73" t="s">
        <v>100</v>
      </c>
      <c r="D73" s="78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24"/>
      <c r="W73" s="24"/>
      <c r="X73" s="24"/>
      <c r="Y73" s="24"/>
      <c r="Z73" s="24"/>
      <c r="AA73" s="24"/>
    </row>
    <row r="74" spans="2:27" s="77" customFormat="1" ht="21" x14ac:dyDescent="0.4">
      <c r="B74" s="73" t="s">
        <v>101</v>
      </c>
      <c r="D74" s="78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24"/>
      <c r="W74" s="24"/>
      <c r="X74" s="24"/>
      <c r="Y74" s="24"/>
      <c r="Z74" s="24"/>
      <c r="AA74" s="24"/>
    </row>
    <row r="75" spans="2:27" x14ac:dyDescent="0.3">
      <c r="B75" s="1" t="s">
        <v>102</v>
      </c>
    </row>
  </sheetData>
  <mergeCells count="29">
    <mergeCell ref="B69:U69"/>
    <mergeCell ref="B70:U70"/>
    <mergeCell ref="B71:U71"/>
    <mergeCell ref="B65:U65"/>
    <mergeCell ref="B66:U66"/>
    <mergeCell ref="B67:U67"/>
    <mergeCell ref="B68:U68"/>
    <mergeCell ref="B60:U60"/>
    <mergeCell ref="B62:U62"/>
    <mergeCell ref="B63:U63"/>
    <mergeCell ref="B64:U64"/>
    <mergeCell ref="B61:U61"/>
    <mergeCell ref="B56:U56"/>
    <mergeCell ref="B57:U57"/>
    <mergeCell ref="B58:U58"/>
    <mergeCell ref="B59:U59"/>
    <mergeCell ref="B55:U55"/>
    <mergeCell ref="P6:S6"/>
    <mergeCell ref="B49:U49"/>
    <mergeCell ref="B50:U50"/>
    <mergeCell ref="B51:U51"/>
    <mergeCell ref="B6:D6"/>
    <mergeCell ref="L6:O6"/>
    <mergeCell ref="E6:K6"/>
    <mergeCell ref="B54:U54"/>
    <mergeCell ref="B7:D7"/>
    <mergeCell ref="B48:U48"/>
    <mergeCell ref="B52:U52"/>
    <mergeCell ref="B53:U53"/>
  </mergeCells>
  <phoneticPr fontId="0" type="noConversion"/>
  <printOptions horizontalCentered="1"/>
  <pageMargins left="0.25" right="0.25" top="0.75" bottom="0.75" header="0.3" footer="0.3"/>
  <pageSetup scale="46" fitToHeight="2" orientation="landscape" r:id="rId1"/>
  <headerFooter alignWithMargins="0">
    <oddHeader>&amp;C&amp;"Book Antiqua,Bold"
Form 2</oddHeader>
    <oddFooter>&amp;R&amp;8 Page &amp;P of &amp;N</oddFooter>
  </headerFooter>
  <rowBreaks count="1" manualBreakCount="1">
    <brk id="54" max="2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60"/>
  <sheetViews>
    <sheetView tabSelected="1" workbookViewId="0">
      <selection activeCell="D17" sqref="D17"/>
    </sheetView>
  </sheetViews>
  <sheetFormatPr defaultColWidth="9.109375" defaultRowHeight="13.8" x14ac:dyDescent="0.3"/>
  <cols>
    <col min="1" max="1" width="3.33203125" style="1" customWidth="1"/>
    <col min="2" max="2" width="3.44140625" style="1" customWidth="1"/>
    <col min="3" max="3" width="55.33203125" style="1" bestFit="1" customWidth="1"/>
    <col min="4" max="4" width="20.44140625" style="1" customWidth="1"/>
    <col min="5" max="5" width="18" style="1" customWidth="1"/>
    <col min="6" max="6" width="16.5546875" style="1" customWidth="1"/>
    <col min="7" max="7" width="15.6640625" style="1" customWidth="1"/>
    <col min="8" max="8" width="16.109375" style="1" customWidth="1"/>
    <col min="9" max="16384" width="9.109375" style="1"/>
  </cols>
  <sheetData>
    <row r="1" spans="2:8" ht="15.6" x14ac:dyDescent="0.3">
      <c r="B1" s="23" t="s">
        <v>103</v>
      </c>
      <c r="C1" s="26"/>
      <c r="H1" s="2" t="str">
        <f>'2 Op_Statistics'!$U$1</f>
        <v xml:space="preserve">RecycleSmart Base </v>
      </c>
    </row>
    <row r="2" spans="2:8" ht="15.6" x14ac:dyDescent="0.3">
      <c r="B2" s="27" t="str">
        <f>'1 Gen_Info'!B2</f>
        <v xml:space="preserve">Proposer Name: </v>
      </c>
      <c r="C2" s="26"/>
      <c r="D2" s="4"/>
    </row>
    <row r="3" spans="2:8" ht="15.6" x14ac:dyDescent="0.3">
      <c r="B3" s="23"/>
      <c r="C3" s="4"/>
      <c r="D3" s="4"/>
    </row>
    <row r="4" spans="2:8" ht="14.4" x14ac:dyDescent="0.3">
      <c r="B4" s="343" t="s">
        <v>2</v>
      </c>
      <c r="C4" s="361"/>
      <c r="D4" s="285"/>
    </row>
    <row r="5" spans="2:8" ht="15.6" x14ac:dyDescent="0.3">
      <c r="B5" s="81"/>
      <c r="C5" s="82"/>
      <c r="D5" s="404" t="s">
        <v>104</v>
      </c>
      <c r="E5" s="395" t="s">
        <v>105</v>
      </c>
      <c r="F5" s="406" t="s">
        <v>106</v>
      </c>
      <c r="G5" s="395" t="s">
        <v>107</v>
      </c>
      <c r="H5" s="395" t="s">
        <v>108</v>
      </c>
    </row>
    <row r="6" spans="2:8" ht="17.25" customHeight="1" thickBot="1" x14ac:dyDescent="0.35">
      <c r="B6" s="83" t="s">
        <v>109</v>
      </c>
      <c r="C6" s="84"/>
      <c r="D6" s="405"/>
      <c r="E6" s="396"/>
      <c r="F6" s="407"/>
      <c r="G6" s="396" t="s">
        <v>110</v>
      </c>
      <c r="H6" s="396"/>
    </row>
    <row r="7" spans="2:8" ht="17.25" customHeight="1" thickTop="1" x14ac:dyDescent="0.3">
      <c r="B7" s="93"/>
      <c r="C7" s="86" t="s">
        <v>111</v>
      </c>
      <c r="D7" s="87">
        <f>+'2 Op_Statistics'!E11</f>
        <v>0</v>
      </c>
      <c r="E7" s="88"/>
      <c r="F7" s="89">
        <f>D7+E7</f>
        <v>0</v>
      </c>
      <c r="G7" s="90"/>
      <c r="H7" s="90"/>
    </row>
    <row r="8" spans="2:8" ht="17.25" customHeight="1" x14ac:dyDescent="0.3">
      <c r="B8" s="93"/>
      <c r="C8" s="86" t="s">
        <v>112</v>
      </c>
      <c r="D8" s="87">
        <f>+'2 Op_Statistics'!F11</f>
        <v>0</v>
      </c>
      <c r="E8" s="88"/>
      <c r="F8" s="89">
        <f>D8+E8</f>
        <v>0</v>
      </c>
      <c r="G8" s="90"/>
      <c r="H8" s="90"/>
    </row>
    <row r="9" spans="2:8" ht="17.25" customHeight="1" x14ac:dyDescent="0.3">
      <c r="B9" s="93"/>
      <c r="C9" s="86" t="s">
        <v>113</v>
      </c>
      <c r="D9" s="87">
        <f>+'2 Op_Statistics'!G11</f>
        <v>0</v>
      </c>
      <c r="E9" s="88"/>
      <c r="F9" s="89">
        <f t="shared" ref="F9:F22" si="0">D9+E9</f>
        <v>0</v>
      </c>
      <c r="G9" s="90"/>
      <c r="H9" s="90"/>
    </row>
    <row r="10" spans="2:8" ht="17.25" customHeight="1" x14ac:dyDescent="0.3">
      <c r="B10" s="93"/>
      <c r="C10" s="86" t="s">
        <v>114</v>
      </c>
      <c r="D10" s="87">
        <f>+'2 Op_Statistics'!H11</f>
        <v>0</v>
      </c>
      <c r="E10" s="88"/>
      <c r="F10" s="89">
        <f t="shared" si="0"/>
        <v>0</v>
      </c>
      <c r="G10" s="90"/>
      <c r="H10" s="90"/>
    </row>
    <row r="11" spans="2:8" ht="17.25" customHeight="1" x14ac:dyDescent="0.3">
      <c r="B11" s="93"/>
      <c r="C11" s="86" t="s">
        <v>115</v>
      </c>
      <c r="D11" s="87">
        <f>'2 Op_Statistics'!I11</f>
        <v>0</v>
      </c>
      <c r="E11" s="88"/>
      <c r="F11" s="89">
        <f t="shared" si="0"/>
        <v>0</v>
      </c>
      <c r="G11" s="90"/>
      <c r="H11" s="90"/>
    </row>
    <row r="12" spans="2:8" ht="17.25" customHeight="1" x14ac:dyDescent="0.3">
      <c r="B12" s="93"/>
      <c r="C12" s="86" t="s">
        <v>116</v>
      </c>
      <c r="D12" s="87">
        <f>'2 Op_Statistics'!J11</f>
        <v>0</v>
      </c>
      <c r="E12" s="88"/>
      <c r="F12" s="89">
        <f t="shared" si="0"/>
        <v>0</v>
      </c>
      <c r="G12" s="90"/>
      <c r="H12" s="90"/>
    </row>
    <row r="13" spans="2:8" ht="17.25" customHeight="1" x14ac:dyDescent="0.3">
      <c r="B13" s="93"/>
      <c r="C13" s="86" t="s">
        <v>117</v>
      </c>
      <c r="D13" s="87">
        <f>'2 Op_Statistics'!K11</f>
        <v>0</v>
      </c>
      <c r="E13" s="88"/>
      <c r="F13" s="89">
        <f t="shared" si="0"/>
        <v>0</v>
      </c>
      <c r="G13" s="90"/>
      <c r="H13" s="90"/>
    </row>
    <row r="14" spans="2:8" ht="17.25" customHeight="1" x14ac:dyDescent="0.3">
      <c r="B14" s="93"/>
      <c r="C14" s="86" t="s">
        <v>118</v>
      </c>
      <c r="D14" s="87">
        <f>+'2 Op_Statistics'!L11</f>
        <v>0</v>
      </c>
      <c r="E14" s="88"/>
      <c r="F14" s="89">
        <f t="shared" si="0"/>
        <v>0</v>
      </c>
      <c r="G14" s="90"/>
      <c r="H14" s="90"/>
    </row>
    <row r="15" spans="2:8" ht="17.25" customHeight="1" x14ac:dyDescent="0.3">
      <c r="B15" s="93"/>
      <c r="C15" s="86" t="s">
        <v>119</v>
      </c>
      <c r="D15" s="87">
        <f>+'2 Op_Statistics'!M11</f>
        <v>0</v>
      </c>
      <c r="E15" s="88"/>
      <c r="F15" s="89">
        <f t="shared" si="0"/>
        <v>0</v>
      </c>
      <c r="G15" s="90"/>
      <c r="H15" s="90"/>
    </row>
    <row r="16" spans="2:8" ht="17.25" customHeight="1" x14ac:dyDescent="0.3">
      <c r="B16" s="93"/>
      <c r="C16" s="86" t="s">
        <v>120</v>
      </c>
      <c r="D16" s="87">
        <f>+'2 Op_Statistics'!N11</f>
        <v>0</v>
      </c>
      <c r="E16" s="88"/>
      <c r="F16" s="89">
        <f t="shared" si="0"/>
        <v>0</v>
      </c>
      <c r="G16" s="90"/>
      <c r="H16" s="90"/>
    </row>
    <row r="17" spans="2:10" ht="17.25" customHeight="1" x14ac:dyDescent="0.3">
      <c r="B17" s="93"/>
      <c r="C17" s="86" t="s">
        <v>121</v>
      </c>
      <c r="D17" s="87">
        <f>+'2 Op_Statistics'!O11</f>
        <v>0</v>
      </c>
      <c r="E17" s="88"/>
      <c r="F17" s="89">
        <f t="shared" ref="F17" si="1">D17+E17</f>
        <v>0</v>
      </c>
      <c r="G17" s="90"/>
      <c r="H17" s="90"/>
    </row>
    <row r="18" spans="2:10" ht="17.25" customHeight="1" x14ac:dyDescent="0.3">
      <c r="B18" s="93"/>
      <c r="C18" s="86" t="s">
        <v>122</v>
      </c>
      <c r="D18" s="87">
        <f>+'2 Op_Statistics'!P11</f>
        <v>0</v>
      </c>
      <c r="E18" s="88"/>
      <c r="F18" s="89">
        <f t="shared" si="0"/>
        <v>0</v>
      </c>
      <c r="G18" s="90"/>
      <c r="H18" s="90"/>
    </row>
    <row r="19" spans="2:10" ht="17.25" customHeight="1" x14ac:dyDescent="0.3">
      <c r="B19" s="93"/>
      <c r="C19" s="86" t="s">
        <v>123</v>
      </c>
      <c r="D19" s="87">
        <f>+'2 Op_Statistics'!Q11</f>
        <v>0</v>
      </c>
      <c r="E19" s="88"/>
      <c r="F19" s="89">
        <f t="shared" si="0"/>
        <v>0</v>
      </c>
      <c r="G19" s="90"/>
      <c r="H19" s="90"/>
    </row>
    <row r="20" spans="2:10" ht="17.25" customHeight="1" x14ac:dyDescent="0.3">
      <c r="B20" s="93"/>
      <c r="C20" s="86" t="s">
        <v>124</v>
      </c>
      <c r="D20" s="87">
        <f>+'2 Op_Statistics'!R11</f>
        <v>0</v>
      </c>
      <c r="E20" s="88"/>
      <c r="F20" s="89">
        <f t="shared" si="0"/>
        <v>0</v>
      </c>
      <c r="G20" s="90"/>
      <c r="H20" s="90"/>
      <c r="I20" s="3"/>
    </row>
    <row r="21" spans="2:10" ht="17.25" customHeight="1" x14ac:dyDescent="0.3">
      <c r="B21" s="93"/>
      <c r="C21" s="86" t="s">
        <v>125</v>
      </c>
      <c r="D21" s="87">
        <f>'2 Op_Statistics'!S11</f>
        <v>0</v>
      </c>
      <c r="E21" s="88"/>
      <c r="F21" s="89">
        <f t="shared" si="0"/>
        <v>0</v>
      </c>
      <c r="G21" s="90"/>
      <c r="H21" s="90"/>
      <c r="I21" s="3"/>
    </row>
    <row r="22" spans="2:10" ht="17.25" customHeight="1" x14ac:dyDescent="0.3">
      <c r="B22" s="93"/>
      <c r="C22" s="1" t="s">
        <v>33</v>
      </c>
      <c r="D22" s="348">
        <f>'2 Op_Statistics'!T11</f>
        <v>0</v>
      </c>
      <c r="E22" s="349"/>
      <c r="F22" s="89">
        <f t="shared" si="0"/>
        <v>0</v>
      </c>
      <c r="G22" s="90"/>
      <c r="H22" s="90"/>
      <c r="I22" s="3"/>
    </row>
    <row r="23" spans="2:10" ht="4.5" customHeight="1" x14ac:dyDescent="0.3">
      <c r="B23" s="94"/>
      <c r="C23" s="95"/>
      <c r="D23" s="96"/>
      <c r="E23" s="97"/>
      <c r="F23" s="97"/>
      <c r="G23" s="98"/>
      <c r="H23" s="98"/>
      <c r="I23" s="3"/>
    </row>
    <row r="24" spans="2:10" ht="15.75" customHeight="1" x14ac:dyDescent="0.3">
      <c r="B24" s="93"/>
      <c r="C24" s="99" t="s">
        <v>126</v>
      </c>
      <c r="D24" s="100">
        <f>SUM(D7:D22)</f>
        <v>0</v>
      </c>
      <c r="E24" s="101">
        <f>SUM(E7:E22)</f>
        <v>0</v>
      </c>
      <c r="F24" s="101">
        <f>SUM(F7:F22)</f>
        <v>0</v>
      </c>
      <c r="I24" s="3"/>
    </row>
    <row r="25" spans="2:10" ht="5.25" customHeight="1" x14ac:dyDescent="0.3">
      <c r="B25" s="99"/>
      <c r="C25" s="99"/>
      <c r="D25" s="102"/>
      <c r="E25" s="103"/>
      <c r="F25" s="104"/>
    </row>
    <row r="26" spans="2:10" ht="10.5" customHeight="1" x14ac:dyDescent="0.3">
      <c r="B26" s="81"/>
      <c r="C26" s="82"/>
      <c r="D26" s="397" t="s">
        <v>127</v>
      </c>
      <c r="E26" s="398"/>
      <c r="F26" s="105"/>
      <c r="G26" s="105"/>
      <c r="H26" s="402" t="s">
        <v>108</v>
      </c>
    </row>
    <row r="27" spans="2:10" ht="26.25" customHeight="1" thickBot="1" x14ac:dyDescent="0.35">
      <c r="B27" s="83" t="s">
        <v>128</v>
      </c>
      <c r="C27" s="84"/>
      <c r="D27" s="399"/>
      <c r="E27" s="400"/>
      <c r="F27" s="106" t="s">
        <v>129</v>
      </c>
      <c r="G27" s="107" t="s">
        <v>107</v>
      </c>
      <c r="H27" s="403"/>
    </row>
    <row r="28" spans="2:10" ht="17.25" customHeight="1" thickTop="1" x14ac:dyDescent="0.3">
      <c r="B28" s="85"/>
      <c r="C28" s="86" t="s">
        <v>130</v>
      </c>
      <c r="D28" s="391"/>
      <c r="E28" s="401"/>
      <c r="F28" s="108"/>
      <c r="G28" s="90"/>
      <c r="H28" s="90"/>
    </row>
    <row r="29" spans="2:10" ht="17.25" customHeight="1" x14ac:dyDescent="0.3">
      <c r="B29" s="91"/>
      <c r="C29" s="92" t="s">
        <v>131</v>
      </c>
      <c r="D29" s="391"/>
      <c r="E29" s="392"/>
      <c r="F29" s="88"/>
      <c r="G29" s="90"/>
      <c r="H29" s="90"/>
      <c r="I29" s="251" t="s">
        <v>20</v>
      </c>
    </row>
    <row r="30" spans="2:10" ht="17.25" customHeight="1" x14ac:dyDescent="0.3">
      <c r="B30" s="91"/>
      <c r="C30" s="92" t="s">
        <v>132</v>
      </c>
      <c r="D30" s="391"/>
      <c r="E30" s="392"/>
      <c r="F30" s="88"/>
      <c r="G30" s="90"/>
      <c r="H30" s="90"/>
      <c r="J30" s="251"/>
    </row>
    <row r="31" spans="2:10" ht="17.25" customHeight="1" x14ac:dyDescent="0.3">
      <c r="B31" s="91"/>
      <c r="C31" s="92" t="s">
        <v>133</v>
      </c>
      <c r="D31" s="393" t="s">
        <v>134</v>
      </c>
      <c r="E31" s="394"/>
      <c r="F31" s="88"/>
      <c r="G31" s="90"/>
      <c r="H31" s="90"/>
      <c r="J31" s="251"/>
    </row>
    <row r="32" spans="2:10" ht="17.25" customHeight="1" x14ac:dyDescent="0.3">
      <c r="B32" s="91"/>
      <c r="C32" s="92" t="s">
        <v>135</v>
      </c>
      <c r="D32" s="391"/>
      <c r="E32" s="392"/>
      <c r="F32" s="88"/>
      <c r="G32" s="90"/>
      <c r="H32" s="90"/>
    </row>
    <row r="33" spans="2:10" ht="17.25" customHeight="1" x14ac:dyDescent="0.3">
      <c r="B33" s="91"/>
      <c r="C33" s="92" t="s">
        <v>136</v>
      </c>
      <c r="D33" s="391"/>
      <c r="E33" s="392"/>
      <c r="F33" s="88"/>
      <c r="G33" s="90"/>
      <c r="H33" s="90"/>
    </row>
    <row r="34" spans="2:10" ht="17.25" customHeight="1" x14ac:dyDescent="0.3">
      <c r="B34" s="91"/>
      <c r="C34" s="92" t="s">
        <v>137</v>
      </c>
      <c r="D34" s="391"/>
      <c r="E34" s="392"/>
      <c r="F34" s="88"/>
      <c r="G34" s="90"/>
      <c r="H34" s="90"/>
      <c r="J34" s="1" t="s">
        <v>20</v>
      </c>
    </row>
    <row r="35" spans="2:10" ht="17.25" customHeight="1" x14ac:dyDescent="0.3">
      <c r="B35" s="91"/>
      <c r="C35" s="92" t="s">
        <v>138</v>
      </c>
      <c r="D35" s="391"/>
      <c r="E35" s="392"/>
      <c r="F35" s="88"/>
      <c r="G35" s="90"/>
      <c r="H35" s="90"/>
    </row>
    <row r="36" spans="2:10" ht="17.25" customHeight="1" x14ac:dyDescent="0.3">
      <c r="B36" s="91"/>
      <c r="C36" s="92" t="s">
        <v>139</v>
      </c>
      <c r="D36" s="391"/>
      <c r="E36" s="392"/>
      <c r="F36" s="88"/>
      <c r="G36" s="90"/>
      <c r="H36" s="90"/>
    </row>
    <row r="37" spans="2:10" ht="17.25" customHeight="1" x14ac:dyDescent="0.3">
      <c r="B37" s="91"/>
      <c r="C37" s="92" t="s">
        <v>140</v>
      </c>
      <c r="D37" s="391"/>
      <c r="E37" s="392"/>
      <c r="F37" s="88"/>
      <c r="G37" s="90"/>
      <c r="H37" s="90"/>
      <c r="I37" s="251" t="s">
        <v>20</v>
      </c>
    </row>
    <row r="38" spans="2:10" ht="17.25" customHeight="1" x14ac:dyDescent="0.3">
      <c r="B38" s="91"/>
      <c r="C38" s="92" t="s">
        <v>141</v>
      </c>
      <c r="D38" s="391"/>
      <c r="E38" s="392"/>
      <c r="F38" s="88"/>
      <c r="G38" s="90"/>
      <c r="H38" s="90"/>
    </row>
    <row r="39" spans="2:10" ht="17.25" customHeight="1" x14ac:dyDescent="0.3">
      <c r="B39" s="91"/>
      <c r="C39" s="92" t="s">
        <v>142</v>
      </c>
      <c r="D39" s="391"/>
      <c r="E39" s="392"/>
      <c r="F39" s="88"/>
      <c r="G39" s="90"/>
      <c r="H39" s="90"/>
    </row>
    <row r="40" spans="2:10" ht="17.25" customHeight="1" x14ac:dyDescent="0.3">
      <c r="B40" s="91"/>
      <c r="C40" s="92" t="s">
        <v>143</v>
      </c>
      <c r="D40" s="391"/>
      <c r="E40" s="392"/>
      <c r="F40" s="88"/>
      <c r="G40" s="90"/>
      <c r="H40" s="90"/>
    </row>
    <row r="41" spans="2:10" ht="16.2" customHeight="1" x14ac:dyDescent="0.3">
      <c r="B41" s="91"/>
      <c r="C41" s="92" t="s">
        <v>144</v>
      </c>
      <c r="D41" s="391"/>
      <c r="E41" s="392"/>
      <c r="F41" s="88"/>
      <c r="G41" s="90"/>
      <c r="H41" s="90"/>
    </row>
    <row r="42" spans="2:10" ht="16.2" customHeight="1" x14ac:dyDescent="0.3">
      <c r="B42" s="91"/>
      <c r="C42" s="86" t="s">
        <v>145</v>
      </c>
      <c r="D42" s="391"/>
      <c r="E42" s="392"/>
      <c r="F42" s="88"/>
      <c r="G42" s="90"/>
      <c r="H42" s="90"/>
    </row>
    <row r="43" spans="2:10" ht="17.25" customHeight="1" x14ac:dyDescent="0.3">
      <c r="B43" s="91"/>
      <c r="C43" s="86" t="s">
        <v>146</v>
      </c>
      <c r="D43" s="391"/>
      <c r="E43" s="392"/>
      <c r="F43" s="88"/>
      <c r="G43" s="90"/>
      <c r="H43" s="90"/>
    </row>
    <row r="44" spans="2:10" ht="17.25" customHeight="1" x14ac:dyDescent="0.3">
      <c r="B44" s="91"/>
      <c r="C44" s="86" t="s">
        <v>147</v>
      </c>
      <c r="D44" s="391"/>
      <c r="E44" s="392"/>
      <c r="F44" s="88"/>
      <c r="G44" s="90"/>
      <c r="H44" s="90"/>
    </row>
    <row r="45" spans="2:10" ht="17.25" customHeight="1" x14ac:dyDescent="0.3">
      <c r="B45" s="91"/>
      <c r="C45" s="86" t="s">
        <v>148</v>
      </c>
      <c r="D45" s="391"/>
      <c r="E45" s="392"/>
      <c r="F45" s="88"/>
      <c r="G45" s="90"/>
      <c r="H45" s="90"/>
    </row>
    <row r="46" spans="2:10" ht="17.25" customHeight="1" x14ac:dyDescent="0.3">
      <c r="B46" s="91"/>
      <c r="C46" s="86" t="s">
        <v>149</v>
      </c>
      <c r="D46" s="391"/>
      <c r="E46" s="392"/>
      <c r="F46" s="88"/>
      <c r="G46" s="90"/>
      <c r="H46" s="90"/>
    </row>
    <row r="47" spans="2:10" ht="17.25" customHeight="1" x14ac:dyDescent="0.3">
      <c r="B47" s="91"/>
      <c r="C47" s="86" t="s">
        <v>150</v>
      </c>
      <c r="D47" s="391"/>
      <c r="E47" s="392"/>
      <c r="F47" s="88"/>
      <c r="G47" s="90"/>
      <c r="H47" s="90"/>
      <c r="I47" s="1" t="s">
        <v>20</v>
      </c>
    </row>
    <row r="48" spans="2:10" ht="17.25" customHeight="1" x14ac:dyDescent="0.3">
      <c r="B48" s="91"/>
      <c r="C48" s="86" t="s">
        <v>151</v>
      </c>
      <c r="D48" s="391"/>
      <c r="E48" s="392"/>
      <c r="F48" s="88"/>
      <c r="G48" s="90"/>
      <c r="H48" s="90"/>
    </row>
    <row r="49" spans="2:9" ht="17.25" customHeight="1" x14ac:dyDescent="0.3">
      <c r="B49" s="91"/>
      <c r="C49" s="92" t="s">
        <v>152</v>
      </c>
      <c r="D49" s="393" t="s">
        <v>153</v>
      </c>
      <c r="E49" s="394"/>
      <c r="F49" s="88"/>
      <c r="G49" s="90"/>
      <c r="H49" s="90"/>
    </row>
    <row r="50" spans="2:9" ht="17.25" customHeight="1" x14ac:dyDescent="0.3">
      <c r="B50" s="91"/>
      <c r="C50" s="86" t="s">
        <v>154</v>
      </c>
      <c r="D50" s="393" t="s">
        <v>155</v>
      </c>
      <c r="E50" s="394"/>
      <c r="F50" s="88"/>
      <c r="G50" s="90"/>
      <c r="H50" s="90"/>
      <c r="I50" s="1" t="s">
        <v>20</v>
      </c>
    </row>
    <row r="51" spans="2:9" ht="17.25" customHeight="1" x14ac:dyDescent="0.3">
      <c r="B51" s="85"/>
      <c r="C51" s="86" t="s">
        <v>156</v>
      </c>
      <c r="D51" s="393"/>
      <c r="E51" s="394"/>
      <c r="F51" s="88"/>
      <c r="G51" s="90"/>
      <c r="H51" s="90"/>
    </row>
    <row r="52" spans="2:9" ht="17.25" customHeight="1" x14ac:dyDescent="0.3">
      <c r="B52" s="91"/>
      <c r="C52" s="92" t="s">
        <v>157</v>
      </c>
      <c r="D52" s="393" t="s">
        <v>158</v>
      </c>
      <c r="E52" s="394"/>
      <c r="F52" s="88"/>
      <c r="G52" s="90"/>
      <c r="H52" s="90"/>
    </row>
    <row r="53" spans="2:9" ht="17.25" customHeight="1" x14ac:dyDescent="0.3">
      <c r="B53" s="91"/>
      <c r="C53" s="92" t="s">
        <v>159</v>
      </c>
      <c r="D53" s="391"/>
      <c r="E53" s="392"/>
      <c r="F53" s="88"/>
      <c r="G53" s="90"/>
      <c r="H53" s="90"/>
      <c r="I53" s="1" t="s">
        <v>20</v>
      </c>
    </row>
    <row r="54" spans="2:9" ht="17.25" customHeight="1" x14ac:dyDescent="0.3">
      <c r="B54" s="91"/>
      <c r="C54" s="92" t="s">
        <v>159</v>
      </c>
      <c r="D54" s="391"/>
      <c r="E54" s="392"/>
      <c r="F54" s="88"/>
      <c r="G54" s="90"/>
      <c r="H54" s="90"/>
    </row>
    <row r="55" spans="2:9" ht="17.25" customHeight="1" x14ac:dyDescent="0.3">
      <c r="B55" s="91"/>
      <c r="C55" s="92" t="s">
        <v>159</v>
      </c>
      <c r="D55" s="391"/>
      <c r="E55" s="392"/>
      <c r="F55" s="88"/>
      <c r="G55" s="90"/>
      <c r="H55" s="90"/>
      <c r="I55" s="251" t="s">
        <v>20</v>
      </c>
    </row>
    <row r="56" spans="2:9" ht="4.5" customHeight="1" x14ac:dyDescent="0.3">
      <c r="B56" s="109"/>
      <c r="C56" s="110"/>
      <c r="D56" s="387"/>
      <c r="E56" s="388"/>
      <c r="F56" s="111"/>
      <c r="G56" s="112"/>
      <c r="H56" s="112"/>
    </row>
    <row r="57" spans="2:9" ht="17.25" customHeight="1" x14ac:dyDescent="0.3">
      <c r="B57" s="91"/>
      <c r="C57" s="113" t="s">
        <v>160</v>
      </c>
      <c r="D57" s="389"/>
      <c r="E57" s="390"/>
      <c r="F57" s="114">
        <f>SUM(F28:F55)</f>
        <v>0</v>
      </c>
    </row>
    <row r="58" spans="2:9" ht="18" customHeight="1" x14ac:dyDescent="0.3">
      <c r="B58" s="91"/>
      <c r="C58" s="113"/>
      <c r="D58" s="385" t="s">
        <v>161</v>
      </c>
      <c r="E58" s="386"/>
      <c r="F58" s="114">
        <f>+F24+F57</f>
        <v>0</v>
      </c>
    </row>
    <row r="60" spans="2:9" ht="15" x14ac:dyDescent="0.3">
      <c r="B60" s="298" t="s">
        <v>162</v>
      </c>
    </row>
  </sheetData>
  <mergeCells count="38">
    <mergeCell ref="D35:E35"/>
    <mergeCell ref="D32:E32"/>
    <mergeCell ref="D31:E31"/>
    <mergeCell ref="D39:E39"/>
    <mergeCell ref="D33:E33"/>
    <mergeCell ref="D34:E34"/>
    <mergeCell ref="D36:E36"/>
    <mergeCell ref="D43:E43"/>
    <mergeCell ref="D37:E37"/>
    <mergeCell ref="D38:E38"/>
    <mergeCell ref="D40:E40"/>
    <mergeCell ref="D46:E46"/>
    <mergeCell ref="D44:E44"/>
    <mergeCell ref="D45:E45"/>
    <mergeCell ref="D42:E42"/>
    <mergeCell ref="D41:E41"/>
    <mergeCell ref="H5:H6"/>
    <mergeCell ref="D26:E27"/>
    <mergeCell ref="D28:E28"/>
    <mergeCell ref="D29:E29"/>
    <mergeCell ref="D30:E30"/>
    <mergeCell ref="H26:H27"/>
    <mergeCell ref="D5:D6"/>
    <mergeCell ref="E5:E6"/>
    <mergeCell ref="F5:F6"/>
    <mergeCell ref="G5:G6"/>
    <mergeCell ref="D58:E58"/>
    <mergeCell ref="D56:E56"/>
    <mergeCell ref="D57:E57"/>
    <mergeCell ref="D47:E47"/>
    <mergeCell ref="D55:E55"/>
    <mergeCell ref="D52:E52"/>
    <mergeCell ref="D49:E49"/>
    <mergeCell ref="D50:E50"/>
    <mergeCell ref="D54:E54"/>
    <mergeCell ref="D48:E48"/>
    <mergeCell ref="D51:E51"/>
    <mergeCell ref="D53:E53"/>
  </mergeCells>
  <phoneticPr fontId="0" type="noConversion"/>
  <printOptions horizontalCentered="1"/>
  <pageMargins left="0.18" right="0" top="0.65" bottom="0.35" header="0.47" footer="0.22500000000000001"/>
  <pageSetup scale="74" orientation="portrait" r:id="rId1"/>
  <headerFooter alignWithMargins="0">
    <oddHeader>&amp;C&amp;"Book Antiqua,Bold"Form 3</oddHeader>
    <oddFooter>&amp;R&amp;8 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111"/>
  <sheetViews>
    <sheetView topLeftCell="A14" zoomScale="80" zoomScaleNormal="80" workbookViewId="0">
      <selection activeCell="I11" sqref="I11"/>
    </sheetView>
  </sheetViews>
  <sheetFormatPr defaultColWidth="9.109375" defaultRowHeight="15.6" x14ac:dyDescent="0.3"/>
  <cols>
    <col min="1" max="1" width="3.33203125" style="1" customWidth="1"/>
    <col min="2" max="2" width="3.5546875" style="73" customWidth="1"/>
    <col min="3" max="3" width="62.44140625" style="1" customWidth="1"/>
    <col min="4" max="4" width="19" style="1" customWidth="1"/>
    <col min="5" max="5" width="12.44140625" style="1" customWidth="1"/>
    <col min="6" max="6" width="12.109375" style="1" customWidth="1"/>
    <col min="7" max="7" width="12.33203125" style="1" customWidth="1"/>
    <col min="8" max="8" width="8.44140625" style="1" customWidth="1"/>
    <col min="9" max="9" width="20.88671875" style="216" customWidth="1"/>
    <col min="10" max="10" width="15.5546875" style="1" customWidth="1"/>
    <col min="11" max="11" width="13.109375" style="1" customWidth="1"/>
    <col min="12" max="12" width="13.44140625" style="1" bestFit="1" customWidth="1"/>
    <col min="13" max="13" width="13.33203125" style="1" customWidth="1"/>
    <col min="14" max="14" width="16.44140625" style="1" customWidth="1"/>
    <col min="15" max="15" width="9.109375" style="1"/>
    <col min="16" max="16" width="10.6640625" style="1" bestFit="1" customWidth="1"/>
    <col min="17" max="16384" width="9.109375" style="1"/>
  </cols>
  <sheetData>
    <row r="1" spans="2:12" ht="18" customHeight="1" x14ac:dyDescent="0.3">
      <c r="B1" s="23" t="s">
        <v>163</v>
      </c>
      <c r="C1" s="26"/>
      <c r="D1" s="26"/>
      <c r="E1" s="26"/>
      <c r="F1" s="26"/>
      <c r="G1" s="26"/>
      <c r="H1" s="26"/>
      <c r="J1" s="2" t="str">
        <f>'2 Op_Statistics'!$U$1</f>
        <v xml:space="preserve">RecycleSmart Base </v>
      </c>
    </row>
    <row r="2" spans="2:12" ht="18" customHeight="1" x14ac:dyDescent="0.3">
      <c r="B2" s="27" t="str">
        <f>'1 Gen_Info'!B2</f>
        <v xml:space="preserve">Proposer Name: </v>
      </c>
      <c r="C2" s="26"/>
      <c r="E2" s="26"/>
      <c r="F2" s="26"/>
      <c r="G2" s="26"/>
      <c r="H2" s="26"/>
      <c r="I2" s="1"/>
    </row>
    <row r="3" spans="2:12" ht="18" customHeight="1" x14ac:dyDescent="0.3">
      <c r="B3" s="412" t="s">
        <v>164</v>
      </c>
      <c r="C3" s="413"/>
      <c r="D3" s="413"/>
      <c r="E3" s="413"/>
      <c r="F3" s="413"/>
      <c r="G3" s="413"/>
      <c r="H3" s="413"/>
      <c r="I3" s="414"/>
    </row>
    <row r="4" spans="2:12" ht="15.6" customHeight="1" x14ac:dyDescent="0.3">
      <c r="B4" s="217"/>
      <c r="C4" s="334"/>
      <c r="D4" s="334"/>
      <c r="E4" s="334"/>
      <c r="F4" s="427" t="s">
        <v>165</v>
      </c>
      <c r="G4" s="427"/>
      <c r="H4" s="427"/>
      <c r="I4" s="418" t="s">
        <v>166</v>
      </c>
      <c r="J4" s="415" t="s">
        <v>167</v>
      </c>
    </row>
    <row r="5" spans="2:12" ht="15.75" customHeight="1" x14ac:dyDescent="0.3">
      <c r="B5" s="421"/>
      <c r="C5" s="422"/>
      <c r="D5" s="422"/>
      <c r="E5" s="422"/>
      <c r="F5" s="426" t="s">
        <v>168</v>
      </c>
      <c r="G5" s="426"/>
      <c r="H5" s="426"/>
      <c r="I5" s="419"/>
      <c r="J5" s="416"/>
    </row>
    <row r="6" spans="2:12" ht="27" customHeight="1" x14ac:dyDescent="0.3">
      <c r="B6" s="423"/>
      <c r="C6" s="424"/>
      <c r="D6" s="424"/>
      <c r="E6" s="424"/>
      <c r="F6" s="218" t="s">
        <v>169</v>
      </c>
      <c r="G6" s="218" t="s">
        <v>170</v>
      </c>
      <c r="H6" s="218" t="s">
        <v>106</v>
      </c>
      <c r="I6" s="420"/>
      <c r="J6" s="417"/>
    </row>
    <row r="7" spans="2:12" x14ac:dyDescent="0.3">
      <c r="B7" s="219" t="s">
        <v>171</v>
      </c>
      <c r="C7" s="220"/>
      <c r="D7" s="220"/>
      <c r="E7" s="220"/>
      <c r="F7" s="221"/>
      <c r="G7" s="222"/>
      <c r="H7" s="222"/>
      <c r="I7" s="223"/>
      <c r="J7" s="224"/>
    </row>
    <row r="8" spans="2:12" x14ac:dyDescent="0.3">
      <c r="B8" s="225"/>
      <c r="C8" s="86" t="s">
        <v>172</v>
      </c>
      <c r="D8" s="226"/>
      <c r="E8" s="226"/>
      <c r="F8" s="226"/>
      <c r="G8" s="226"/>
      <c r="H8" s="226"/>
      <c r="I8" s="227"/>
      <c r="J8" s="226"/>
    </row>
    <row r="9" spans="2:12" ht="15.75" customHeight="1" x14ac:dyDescent="0.3">
      <c r="B9" s="85"/>
      <c r="C9" s="86" t="s">
        <v>173</v>
      </c>
      <c r="D9" s="44"/>
      <c r="E9" s="44"/>
      <c r="F9" s="259"/>
      <c r="G9" s="259"/>
      <c r="H9" s="226">
        <f>SUM(F9:G9)</f>
        <v>0</v>
      </c>
      <c r="I9" s="259"/>
      <c r="J9" s="229" t="str">
        <f>IF(H9=0,"N/A",I9/H9)</f>
        <v>N/A</v>
      </c>
    </row>
    <row r="10" spans="2:12" ht="15.75" customHeight="1" x14ac:dyDescent="0.3">
      <c r="B10" s="91"/>
      <c r="C10" s="86" t="s">
        <v>174</v>
      </c>
      <c r="D10" s="44"/>
      <c r="E10" s="44"/>
      <c r="F10" s="259"/>
      <c r="G10" s="259"/>
      <c r="H10" s="226">
        <f t="shared" ref="H10:H24" si="0">SUM(F10:G10)</f>
        <v>0</v>
      </c>
      <c r="I10" s="259"/>
      <c r="J10" s="229" t="str">
        <f t="shared" ref="J10:J24" si="1">IF(H10=0,"N/A",I10/H10)</f>
        <v>N/A</v>
      </c>
    </row>
    <row r="11" spans="2:12" ht="15.75" customHeight="1" x14ac:dyDescent="0.3">
      <c r="B11" s="91"/>
      <c r="C11" s="86" t="s">
        <v>175</v>
      </c>
      <c r="D11" s="44"/>
      <c r="E11" s="44"/>
      <c r="F11" s="259"/>
      <c r="G11" s="259"/>
      <c r="H11" s="226">
        <f t="shared" si="0"/>
        <v>0</v>
      </c>
      <c r="I11" s="259"/>
      <c r="J11" s="229" t="str">
        <f t="shared" si="1"/>
        <v>N/A</v>
      </c>
      <c r="L11" s="1" t="s">
        <v>20</v>
      </c>
    </row>
    <row r="12" spans="2:12" ht="15.75" customHeight="1" x14ac:dyDescent="0.3">
      <c r="B12" s="91"/>
      <c r="C12" s="86" t="s">
        <v>176</v>
      </c>
      <c r="D12" s="44"/>
      <c r="E12" s="44"/>
      <c r="F12" s="259"/>
      <c r="G12" s="259"/>
      <c r="H12" s="226">
        <f t="shared" si="0"/>
        <v>0</v>
      </c>
      <c r="I12" s="259"/>
      <c r="J12" s="229" t="str">
        <f t="shared" si="1"/>
        <v>N/A</v>
      </c>
    </row>
    <row r="13" spans="2:12" ht="15.75" customHeight="1" x14ac:dyDescent="0.3">
      <c r="B13" s="91"/>
      <c r="C13" s="86" t="s">
        <v>115</v>
      </c>
      <c r="D13" s="44"/>
      <c r="E13" s="44"/>
      <c r="F13" s="259"/>
      <c r="G13" s="259"/>
      <c r="H13" s="226">
        <f t="shared" si="0"/>
        <v>0</v>
      </c>
      <c r="I13" s="259"/>
      <c r="J13" s="229" t="str">
        <f t="shared" si="1"/>
        <v>N/A</v>
      </c>
    </row>
    <row r="14" spans="2:12" ht="15.75" customHeight="1" x14ac:dyDescent="0.3">
      <c r="B14" s="91"/>
      <c r="C14" s="86" t="s">
        <v>116</v>
      </c>
      <c r="D14" s="44"/>
      <c r="E14" s="44"/>
      <c r="F14" s="259"/>
      <c r="G14" s="259"/>
      <c r="H14" s="226">
        <f t="shared" si="0"/>
        <v>0</v>
      </c>
      <c r="I14" s="259"/>
      <c r="J14" s="229" t="str">
        <f t="shared" si="1"/>
        <v>N/A</v>
      </c>
    </row>
    <row r="15" spans="2:12" ht="15.75" customHeight="1" x14ac:dyDescent="0.3">
      <c r="B15" s="91"/>
      <c r="C15" s="86" t="s">
        <v>117</v>
      </c>
      <c r="D15" s="44"/>
      <c r="E15" s="44"/>
      <c r="F15" s="259"/>
      <c r="G15" s="259"/>
      <c r="H15" s="226">
        <f t="shared" si="0"/>
        <v>0</v>
      </c>
      <c r="I15" s="259"/>
      <c r="J15" s="229" t="str">
        <f t="shared" si="1"/>
        <v>N/A</v>
      </c>
    </row>
    <row r="16" spans="2:12" ht="15.75" customHeight="1" x14ac:dyDescent="0.3">
      <c r="B16" s="91"/>
      <c r="C16" s="86" t="s">
        <v>177</v>
      </c>
      <c r="D16" s="44"/>
      <c r="E16" s="44"/>
      <c r="F16" s="259"/>
      <c r="G16" s="259"/>
      <c r="H16" s="226">
        <f t="shared" si="0"/>
        <v>0</v>
      </c>
      <c r="I16" s="259"/>
      <c r="J16" s="229" t="str">
        <f t="shared" si="1"/>
        <v>N/A</v>
      </c>
    </row>
    <row r="17" spans="2:16" ht="15.75" customHeight="1" x14ac:dyDescent="0.3">
      <c r="B17" s="91"/>
      <c r="C17" s="86" t="s">
        <v>178</v>
      </c>
      <c r="D17" s="44"/>
      <c r="E17" s="44"/>
      <c r="F17" s="259"/>
      <c r="G17" s="259"/>
      <c r="H17" s="226">
        <f t="shared" si="0"/>
        <v>0</v>
      </c>
      <c r="I17" s="259"/>
      <c r="J17" s="229" t="str">
        <f t="shared" si="1"/>
        <v>N/A</v>
      </c>
    </row>
    <row r="18" spans="2:16" ht="15.75" customHeight="1" x14ac:dyDescent="0.3">
      <c r="B18" s="91"/>
      <c r="C18" s="86" t="s">
        <v>179</v>
      </c>
      <c r="D18" s="44"/>
      <c r="E18" s="44"/>
      <c r="F18" s="259"/>
      <c r="G18" s="259"/>
      <c r="H18" s="226">
        <f t="shared" si="0"/>
        <v>0</v>
      </c>
      <c r="I18" s="259"/>
      <c r="J18" s="229" t="str">
        <f t="shared" si="1"/>
        <v>N/A</v>
      </c>
    </row>
    <row r="19" spans="2:16" ht="15.75" customHeight="1" x14ac:dyDescent="0.3">
      <c r="B19" s="91"/>
      <c r="C19" s="86" t="s">
        <v>180</v>
      </c>
      <c r="D19" s="44"/>
      <c r="E19" s="44"/>
      <c r="F19" s="259"/>
      <c r="G19" s="259"/>
      <c r="H19" s="226">
        <f t="shared" si="0"/>
        <v>0</v>
      </c>
      <c r="I19" s="259"/>
      <c r="J19" s="229" t="str">
        <f t="shared" si="1"/>
        <v>N/A</v>
      </c>
    </row>
    <row r="20" spans="2:16" ht="15" customHeight="1" x14ac:dyDescent="0.3">
      <c r="B20" s="91"/>
      <c r="C20" s="86" t="s">
        <v>181</v>
      </c>
      <c r="D20" s="44"/>
      <c r="E20" s="44"/>
      <c r="F20" s="259"/>
      <c r="G20" s="259"/>
      <c r="H20" s="226">
        <f t="shared" si="0"/>
        <v>0</v>
      </c>
      <c r="I20" s="259"/>
      <c r="J20" s="229" t="str">
        <f t="shared" si="1"/>
        <v>N/A</v>
      </c>
    </row>
    <row r="21" spans="2:16" ht="15.75" customHeight="1" x14ac:dyDescent="0.3">
      <c r="B21" s="91"/>
      <c r="C21" s="86" t="s">
        <v>182</v>
      </c>
      <c r="D21" s="44"/>
      <c r="E21" s="44"/>
      <c r="F21" s="259"/>
      <c r="G21" s="259"/>
      <c r="H21" s="226">
        <f t="shared" si="0"/>
        <v>0</v>
      </c>
      <c r="I21" s="259"/>
      <c r="J21" s="229" t="str">
        <f t="shared" si="1"/>
        <v>N/A</v>
      </c>
    </row>
    <row r="22" spans="2:16" ht="15.75" customHeight="1" x14ac:dyDescent="0.3">
      <c r="B22" s="91"/>
      <c r="C22" s="86" t="s">
        <v>183</v>
      </c>
      <c r="D22" s="44"/>
      <c r="E22" s="44"/>
      <c r="F22" s="259"/>
      <c r="G22" s="259"/>
      <c r="H22" s="226">
        <f t="shared" si="0"/>
        <v>0</v>
      </c>
      <c r="I22" s="259"/>
      <c r="J22" s="229" t="str">
        <f t="shared" si="1"/>
        <v>N/A</v>
      </c>
      <c r="K22" s="3"/>
      <c r="L22" s="1" t="s">
        <v>20</v>
      </c>
    </row>
    <row r="23" spans="2:16" ht="15.75" customHeight="1" x14ac:dyDescent="0.3">
      <c r="B23" s="91"/>
      <c r="C23" s="86" t="s">
        <v>184</v>
      </c>
      <c r="D23" s="44"/>
      <c r="E23" s="44"/>
      <c r="F23" s="259"/>
      <c r="G23" s="259"/>
      <c r="H23" s="226">
        <f t="shared" si="0"/>
        <v>0</v>
      </c>
      <c r="I23" s="259"/>
      <c r="J23" s="229" t="str">
        <f t="shared" si="1"/>
        <v>N/A</v>
      </c>
      <c r="K23" s="3"/>
    </row>
    <row r="24" spans="2:16" ht="15.75" customHeight="1" x14ac:dyDescent="0.3">
      <c r="B24" s="91"/>
      <c r="C24" s="86" t="s">
        <v>33</v>
      </c>
      <c r="D24" s="44"/>
      <c r="E24" s="44"/>
      <c r="F24" s="259"/>
      <c r="G24" s="259"/>
      <c r="H24" s="226">
        <f t="shared" si="0"/>
        <v>0</v>
      </c>
      <c r="I24" s="259"/>
      <c r="J24" s="229" t="str">
        <f t="shared" si="1"/>
        <v>N/A</v>
      </c>
      <c r="K24" s="3"/>
    </row>
    <row r="25" spans="2:16" ht="17.25" customHeight="1" x14ac:dyDescent="0.3">
      <c r="B25" s="91"/>
      <c r="C25" s="230" t="s">
        <v>185</v>
      </c>
      <c r="D25" s="351"/>
      <c r="E25" s="351"/>
      <c r="F25" s="350">
        <f t="shared" ref="F25:I25" si="2">SUM(F9:F24)</f>
        <v>0</v>
      </c>
      <c r="G25" s="350">
        <f t="shared" si="2"/>
        <v>0</v>
      </c>
      <c r="H25" s="226">
        <f t="shared" si="2"/>
        <v>0</v>
      </c>
      <c r="I25" s="291">
        <f t="shared" si="2"/>
        <v>0</v>
      </c>
      <c r="J25" s="231"/>
    </row>
    <row r="26" spans="2:16" ht="17.25" customHeight="1" x14ac:dyDescent="0.3">
      <c r="B26" s="225"/>
      <c r="C26" s="86" t="s">
        <v>186</v>
      </c>
      <c r="D26" s="226"/>
      <c r="E26" s="226"/>
      <c r="F26" s="226"/>
      <c r="G26" s="226"/>
      <c r="H26" s="226"/>
      <c r="I26" s="232"/>
      <c r="J26" s="231"/>
    </row>
    <row r="27" spans="2:16" ht="15.75" customHeight="1" x14ac:dyDescent="0.3">
      <c r="B27" s="91"/>
      <c r="C27" s="233" t="s">
        <v>187</v>
      </c>
      <c r="D27" s="44"/>
      <c r="E27" s="44"/>
      <c r="F27" s="259"/>
      <c r="G27" s="228"/>
      <c r="H27" s="226">
        <f>SUM(F27:G27)</f>
        <v>0</v>
      </c>
      <c r="I27" s="260"/>
      <c r="J27" s="229" t="str">
        <f>IF(H27=0,"N/A",I27/H27)</f>
        <v>N/A</v>
      </c>
    </row>
    <row r="28" spans="2:16" ht="15.75" customHeight="1" x14ac:dyDescent="0.3">
      <c r="B28" s="91"/>
      <c r="C28" s="233" t="s">
        <v>188</v>
      </c>
      <c r="D28" s="44"/>
      <c r="E28" s="44"/>
      <c r="F28" s="259"/>
      <c r="G28" s="259"/>
      <c r="H28" s="226">
        <f t="shared" ref="H28:H30" si="3">SUM(F28:G28)</f>
        <v>0</v>
      </c>
      <c r="I28" s="260"/>
      <c r="J28" s="229" t="str">
        <f t="shared" ref="J28:J30" si="4">IF(H28=0,"N/A",I28/H28)</f>
        <v>N/A</v>
      </c>
      <c r="L28" s="1" t="s">
        <v>20</v>
      </c>
    </row>
    <row r="29" spans="2:16" ht="15.75" customHeight="1" x14ac:dyDescent="0.3">
      <c r="B29" s="91"/>
      <c r="C29" s="233" t="s">
        <v>189</v>
      </c>
      <c r="D29" s="44"/>
      <c r="E29" s="44"/>
      <c r="F29" s="259"/>
      <c r="G29" s="259"/>
      <c r="H29" s="226">
        <f t="shared" si="3"/>
        <v>0</v>
      </c>
      <c r="I29" s="261"/>
      <c r="J29" s="229" t="str">
        <f t="shared" si="4"/>
        <v>N/A</v>
      </c>
    </row>
    <row r="30" spans="2:16" ht="15.75" customHeight="1" x14ac:dyDescent="0.3">
      <c r="B30" s="91"/>
      <c r="C30" s="233" t="s">
        <v>159</v>
      </c>
      <c r="D30" s="44"/>
      <c r="E30" s="44"/>
      <c r="F30" s="228"/>
      <c r="G30" s="228"/>
      <c r="H30" s="226">
        <f t="shared" si="3"/>
        <v>0</v>
      </c>
      <c r="I30" s="234"/>
      <c r="J30" s="229" t="str">
        <f t="shared" si="4"/>
        <v>N/A</v>
      </c>
      <c r="K30" s="265" t="s">
        <v>20</v>
      </c>
    </row>
    <row r="31" spans="2:16" ht="17.25" customHeight="1" x14ac:dyDescent="0.3">
      <c r="B31" s="235"/>
      <c r="C31" s="230" t="s">
        <v>185</v>
      </c>
      <c r="D31" s="236"/>
      <c r="E31" s="236"/>
      <c r="F31" s="236">
        <f>SUM(F27:F30)</f>
        <v>0</v>
      </c>
      <c r="G31" s="236">
        <f t="shared" ref="G31" si="5">SUM(G27:G30)</f>
        <v>0</v>
      </c>
      <c r="H31" s="236">
        <f>SUM(H27:H30)</f>
        <v>0</v>
      </c>
      <c r="I31" s="264">
        <f>SUM(I27:I30)</f>
        <v>0</v>
      </c>
      <c r="J31" s="231"/>
    </row>
    <row r="32" spans="2:16" ht="17.25" customHeight="1" x14ac:dyDescent="0.3">
      <c r="B32" s="235"/>
      <c r="C32" s="344" t="s">
        <v>190</v>
      </c>
      <c r="D32" s="92"/>
      <c r="E32" s="92"/>
      <c r="F32" s="92"/>
      <c r="G32" s="92"/>
      <c r="H32" s="92"/>
      <c r="I32" s="317">
        <f>+I25+I31</f>
        <v>0</v>
      </c>
      <c r="J32" s="231"/>
      <c r="K32" s="135" t="s">
        <v>20</v>
      </c>
      <c r="M32" s="212" t="s">
        <v>20</v>
      </c>
      <c r="N32" s="265"/>
      <c r="P32" s="135"/>
    </row>
    <row r="33" spans="2:12" ht="17.25" customHeight="1" x14ac:dyDescent="0.3">
      <c r="B33" s="239" t="s">
        <v>191</v>
      </c>
      <c r="C33" s="240"/>
      <c r="D33" s="333" t="s">
        <v>192</v>
      </c>
      <c r="E33" s="425" t="s">
        <v>168</v>
      </c>
      <c r="F33" s="425"/>
      <c r="G33" s="426"/>
      <c r="H33" s="426"/>
      <c r="I33" s="410" t="s">
        <v>193</v>
      </c>
      <c r="J33" s="224"/>
    </row>
    <row r="34" spans="2:12" ht="38.25" customHeight="1" x14ac:dyDescent="0.3">
      <c r="B34" s="219"/>
      <c r="C34" s="240"/>
      <c r="D34" s="335" t="s">
        <v>169</v>
      </c>
      <c r="E34" s="335" t="s">
        <v>194</v>
      </c>
      <c r="F34" s="335" t="s">
        <v>195</v>
      </c>
      <c r="G34" s="335" t="s">
        <v>170</v>
      </c>
      <c r="H34" s="218" t="s">
        <v>106</v>
      </c>
      <c r="I34" s="411"/>
      <c r="J34" s="224"/>
    </row>
    <row r="35" spans="2:12" x14ac:dyDescent="0.3">
      <c r="B35" s="225"/>
      <c r="C35" s="86" t="s">
        <v>196</v>
      </c>
      <c r="D35" s="226"/>
      <c r="E35" s="226"/>
      <c r="F35" s="226"/>
      <c r="G35" s="226"/>
      <c r="H35" s="226"/>
      <c r="I35" s="232"/>
      <c r="J35" s="231"/>
      <c r="K35" s="357"/>
    </row>
    <row r="36" spans="2:12" x14ac:dyDescent="0.3">
      <c r="B36" s="225"/>
      <c r="C36" s="254" t="s">
        <v>197</v>
      </c>
      <c r="D36" s="336">
        <v>8296</v>
      </c>
      <c r="E36" s="292"/>
      <c r="F36" s="292"/>
      <c r="G36" s="292"/>
      <c r="H36" s="226">
        <f>SUM(E36:G36)</f>
        <v>0</v>
      </c>
      <c r="I36" s="262"/>
      <c r="J36" s="229" t="str">
        <f>IF(H36=0,"N/A",I36/H36)</f>
        <v>N/A</v>
      </c>
      <c r="L36" s="356"/>
    </row>
    <row r="37" spans="2:12" ht="15.75" customHeight="1" x14ac:dyDescent="0.3">
      <c r="B37" s="225"/>
      <c r="C37" s="254" t="s">
        <v>198</v>
      </c>
      <c r="D37" s="336">
        <v>40500</v>
      </c>
      <c r="E37" s="292"/>
      <c r="F37" s="292"/>
      <c r="G37" s="292"/>
      <c r="H37" s="226">
        <f t="shared" ref="H37:H46" si="6">SUM(E37:G37)</f>
        <v>0</v>
      </c>
      <c r="I37" s="262"/>
      <c r="J37" s="229" t="str">
        <f t="shared" ref="J37:J47" si="7">IF(H37=0,"N/A",I37/H37)</f>
        <v>N/A</v>
      </c>
      <c r="L37" s="356"/>
    </row>
    <row r="38" spans="2:12" ht="15.75" customHeight="1" x14ac:dyDescent="0.3">
      <c r="B38" s="225"/>
      <c r="C38" s="254" t="s">
        <v>199</v>
      </c>
      <c r="D38" s="336">
        <v>17476</v>
      </c>
      <c r="E38" s="292"/>
      <c r="F38" s="292"/>
      <c r="G38" s="292"/>
      <c r="H38" s="226">
        <f t="shared" si="6"/>
        <v>0</v>
      </c>
      <c r="I38" s="262"/>
      <c r="J38" s="229" t="str">
        <f t="shared" si="7"/>
        <v>N/A</v>
      </c>
      <c r="L38" s="356"/>
    </row>
    <row r="39" spans="2:12" ht="15.75" customHeight="1" x14ac:dyDescent="0.3">
      <c r="B39" s="225"/>
      <c r="C39" s="254" t="s">
        <v>200</v>
      </c>
      <c r="D39" s="336">
        <v>3606</v>
      </c>
      <c r="E39" s="292"/>
      <c r="F39" s="292"/>
      <c r="G39" s="292"/>
      <c r="H39" s="226">
        <f t="shared" si="6"/>
        <v>0</v>
      </c>
      <c r="I39" s="262"/>
      <c r="J39" s="229" t="str">
        <f t="shared" si="7"/>
        <v>N/A</v>
      </c>
      <c r="L39" s="356"/>
    </row>
    <row r="40" spans="2:12" ht="15.75" customHeight="1" x14ac:dyDescent="0.3">
      <c r="B40" s="225"/>
      <c r="C40" s="254" t="s">
        <v>201</v>
      </c>
      <c r="D40" s="336">
        <v>1142</v>
      </c>
      <c r="E40" s="292"/>
      <c r="F40" s="292"/>
      <c r="G40" s="292"/>
      <c r="H40" s="226">
        <f t="shared" si="6"/>
        <v>0</v>
      </c>
      <c r="I40" s="262"/>
      <c r="J40" s="229" t="str">
        <f t="shared" si="7"/>
        <v>N/A</v>
      </c>
      <c r="L40" s="356"/>
    </row>
    <row r="41" spans="2:12" ht="15.75" customHeight="1" x14ac:dyDescent="0.3">
      <c r="B41" s="225"/>
      <c r="C41" s="254" t="s">
        <v>202</v>
      </c>
      <c r="D41" s="336">
        <v>54454</v>
      </c>
      <c r="E41" s="292"/>
      <c r="F41" s="292"/>
      <c r="G41" s="292"/>
      <c r="H41" s="226">
        <f t="shared" si="6"/>
        <v>0</v>
      </c>
      <c r="I41" s="262"/>
      <c r="J41" s="229" t="str">
        <f t="shared" si="7"/>
        <v>N/A</v>
      </c>
      <c r="L41" s="356"/>
    </row>
    <row r="42" spans="2:12" ht="15.75" customHeight="1" x14ac:dyDescent="0.3">
      <c r="B42" s="225"/>
      <c r="C42" s="254" t="s">
        <v>203</v>
      </c>
      <c r="D42" s="336">
        <v>13945</v>
      </c>
      <c r="E42" s="292"/>
      <c r="F42" s="292"/>
      <c r="G42" s="292"/>
      <c r="H42" s="226">
        <f t="shared" si="6"/>
        <v>0</v>
      </c>
      <c r="I42" s="262"/>
      <c r="J42" s="229" t="str">
        <f t="shared" si="7"/>
        <v>N/A</v>
      </c>
      <c r="L42" s="356"/>
    </row>
    <row r="43" spans="2:12" ht="15.75" customHeight="1" x14ac:dyDescent="0.3">
      <c r="B43" s="225"/>
      <c r="C43" s="254" t="s">
        <v>204</v>
      </c>
      <c r="D43" s="336"/>
      <c r="E43" s="292"/>
      <c r="F43" s="292"/>
      <c r="G43" s="292"/>
      <c r="H43" s="226">
        <f t="shared" si="6"/>
        <v>0</v>
      </c>
      <c r="I43" s="262"/>
      <c r="J43" s="229" t="str">
        <f t="shared" si="7"/>
        <v>N/A</v>
      </c>
      <c r="L43" s="356"/>
    </row>
    <row r="44" spans="2:12" ht="15.75" customHeight="1" x14ac:dyDescent="0.3">
      <c r="B44" s="225"/>
      <c r="C44" s="254" t="s">
        <v>205</v>
      </c>
      <c r="D44" s="336">
        <v>4333</v>
      </c>
      <c r="E44" s="292"/>
      <c r="F44" s="292"/>
      <c r="G44" s="292"/>
      <c r="H44" s="226">
        <f t="shared" si="6"/>
        <v>0</v>
      </c>
      <c r="I44" s="262"/>
      <c r="J44" s="229" t="str">
        <f t="shared" si="7"/>
        <v>N/A</v>
      </c>
      <c r="L44" s="356"/>
    </row>
    <row r="45" spans="2:12" ht="15.75" customHeight="1" x14ac:dyDescent="0.3">
      <c r="B45" s="225"/>
      <c r="C45" s="254" t="s">
        <v>206</v>
      </c>
      <c r="D45" s="336">
        <v>50710</v>
      </c>
      <c r="E45" s="292"/>
      <c r="F45" s="292"/>
      <c r="G45" s="292"/>
      <c r="H45" s="226">
        <f t="shared" si="6"/>
        <v>0</v>
      </c>
      <c r="I45" s="262"/>
      <c r="J45" s="229" t="str">
        <f t="shared" si="7"/>
        <v>N/A</v>
      </c>
      <c r="L45" s="356"/>
    </row>
    <row r="46" spans="2:12" ht="15.75" customHeight="1" x14ac:dyDescent="0.3">
      <c r="B46" s="225"/>
      <c r="C46" s="254" t="s">
        <v>207</v>
      </c>
      <c r="D46" s="336">
        <v>20201</v>
      </c>
      <c r="E46" s="292"/>
      <c r="F46" s="292"/>
      <c r="G46" s="292"/>
      <c r="H46" s="226">
        <f t="shared" si="6"/>
        <v>0</v>
      </c>
      <c r="I46" s="262"/>
      <c r="J46" s="229" t="str">
        <f t="shared" si="7"/>
        <v>N/A</v>
      </c>
      <c r="L46" s="356"/>
    </row>
    <row r="47" spans="2:12" ht="15.75" customHeight="1" x14ac:dyDescent="0.3">
      <c r="B47" s="225"/>
      <c r="C47" s="254" t="s">
        <v>208</v>
      </c>
      <c r="D47" s="336">
        <v>1</v>
      </c>
      <c r="E47" s="292"/>
      <c r="F47" s="292"/>
      <c r="G47" s="292"/>
      <c r="H47" s="226">
        <f t="shared" ref="H47" si="8">SUM(E47:G47)</f>
        <v>0</v>
      </c>
      <c r="I47" s="262"/>
      <c r="J47" s="229" t="str">
        <f t="shared" si="7"/>
        <v>N/A</v>
      </c>
      <c r="L47" s="356"/>
    </row>
    <row r="48" spans="2:12" ht="15.75" customHeight="1" x14ac:dyDescent="0.3">
      <c r="B48" s="225"/>
      <c r="C48" s="254" t="s">
        <v>209</v>
      </c>
      <c r="D48" s="336">
        <v>1073</v>
      </c>
      <c r="E48" s="292"/>
      <c r="F48" s="292"/>
      <c r="G48" s="292"/>
      <c r="H48" s="226">
        <f>SUM(E48:G48)</f>
        <v>0</v>
      </c>
      <c r="I48" s="262"/>
      <c r="J48" s="229" t="str">
        <f>IF(H48=0,"N/A",I48/H48)</f>
        <v>N/A</v>
      </c>
      <c r="K48" s="356"/>
      <c r="L48" s="356"/>
    </row>
    <row r="49" spans="2:10" ht="17.25" customHeight="1" x14ac:dyDescent="0.3">
      <c r="B49" s="225"/>
      <c r="C49" s="230" t="s">
        <v>185</v>
      </c>
      <c r="D49" s="336">
        <f t="shared" ref="D49:I49" si="9">SUM(D36:D48)</f>
        <v>215737</v>
      </c>
      <c r="E49" s="226">
        <f t="shared" si="9"/>
        <v>0</v>
      </c>
      <c r="F49" s="226">
        <f t="shared" si="9"/>
        <v>0</v>
      </c>
      <c r="G49" s="226">
        <f t="shared" si="9"/>
        <v>0</v>
      </c>
      <c r="H49" s="226">
        <f t="shared" si="9"/>
        <v>0</v>
      </c>
      <c r="I49" s="337">
        <f t="shared" si="9"/>
        <v>0</v>
      </c>
      <c r="J49" s="231"/>
    </row>
    <row r="50" spans="2:10" ht="15.75" customHeight="1" x14ac:dyDescent="0.3">
      <c r="B50" s="225"/>
      <c r="C50" s="86" t="s">
        <v>210</v>
      </c>
      <c r="D50" s="336"/>
      <c r="E50" s="226"/>
      <c r="F50" s="226"/>
      <c r="G50" s="226"/>
      <c r="H50" s="226"/>
      <c r="I50" s="232"/>
      <c r="J50" s="231"/>
    </row>
    <row r="51" spans="2:10" ht="15.75" customHeight="1" x14ac:dyDescent="0.3">
      <c r="B51" s="225"/>
      <c r="C51" s="254" t="s">
        <v>211</v>
      </c>
      <c r="D51" s="336">
        <v>531</v>
      </c>
      <c r="E51" s="293"/>
      <c r="F51" s="293"/>
      <c r="G51" s="293"/>
      <c r="H51" s="226">
        <f>SUM(E51:G51)</f>
        <v>0</v>
      </c>
      <c r="I51" s="263"/>
      <c r="J51" s="229" t="str">
        <f>IF(H51=0,"N/A",I51/H51)</f>
        <v>N/A</v>
      </c>
    </row>
    <row r="52" spans="2:10" ht="15.75" customHeight="1" x14ac:dyDescent="0.3">
      <c r="B52" s="225"/>
      <c r="C52" s="254" t="s">
        <v>212</v>
      </c>
      <c r="D52" s="336">
        <v>536</v>
      </c>
      <c r="E52" s="293"/>
      <c r="F52" s="293"/>
      <c r="G52" s="293"/>
      <c r="H52" s="226">
        <f>SUM(E52:G52)</f>
        <v>0</v>
      </c>
      <c r="I52" s="263"/>
      <c r="J52" s="229" t="str">
        <f t="shared" ref="J52:J72" si="10">IF(H52=0,"N/A",I52/H52)</f>
        <v>N/A</v>
      </c>
    </row>
    <row r="53" spans="2:10" ht="15.75" customHeight="1" x14ac:dyDescent="0.3">
      <c r="B53" s="225"/>
      <c r="C53" s="254" t="s">
        <v>213</v>
      </c>
      <c r="D53" s="336">
        <v>408</v>
      </c>
      <c r="E53" s="293"/>
      <c r="F53" s="293"/>
      <c r="G53" s="293"/>
      <c r="H53" s="226">
        <f t="shared" ref="H53:H57" si="11">SUM(E53:G53)</f>
        <v>0</v>
      </c>
      <c r="I53" s="263"/>
      <c r="J53" s="229" t="str">
        <f t="shared" si="10"/>
        <v>N/A</v>
      </c>
    </row>
    <row r="54" spans="2:10" ht="15.75" customHeight="1" x14ac:dyDescent="0.3">
      <c r="B54" s="225"/>
      <c r="C54" s="254" t="s">
        <v>214</v>
      </c>
      <c r="D54" s="336">
        <v>427</v>
      </c>
      <c r="E54" s="293"/>
      <c r="F54" s="293"/>
      <c r="G54" s="293"/>
      <c r="H54" s="226">
        <f>SUM(E54:G54)</f>
        <v>0</v>
      </c>
      <c r="I54" s="263"/>
      <c r="J54" s="229" t="str">
        <f t="shared" si="10"/>
        <v>N/A</v>
      </c>
    </row>
    <row r="55" spans="2:10" ht="15.75" customHeight="1" x14ac:dyDescent="0.3">
      <c r="B55" s="225"/>
      <c r="C55" s="254" t="s">
        <v>215</v>
      </c>
      <c r="D55" s="336">
        <v>9</v>
      </c>
      <c r="E55" s="293"/>
      <c r="F55" s="293"/>
      <c r="G55" s="293"/>
      <c r="H55" s="226">
        <f>SUM(E55:G55)</f>
        <v>0</v>
      </c>
      <c r="I55" s="263"/>
      <c r="J55" s="229" t="str">
        <f t="shared" si="10"/>
        <v>N/A</v>
      </c>
    </row>
    <row r="56" spans="2:10" ht="15.75" customHeight="1" x14ac:dyDescent="0.3">
      <c r="B56" s="225"/>
      <c r="C56" s="254" t="s">
        <v>216</v>
      </c>
      <c r="D56" s="336">
        <v>28</v>
      </c>
      <c r="E56" s="293"/>
      <c r="F56" s="293"/>
      <c r="G56" s="293"/>
      <c r="H56" s="226">
        <f>SUM(E56:G56)</f>
        <v>0</v>
      </c>
      <c r="I56" s="263"/>
      <c r="J56" s="229" t="str">
        <f t="shared" si="10"/>
        <v>N/A</v>
      </c>
    </row>
    <row r="57" spans="2:10" ht="15.75" customHeight="1" x14ac:dyDescent="0.3">
      <c r="B57" s="225"/>
      <c r="C57" s="254" t="s">
        <v>217</v>
      </c>
      <c r="D57" s="336">
        <v>25</v>
      </c>
      <c r="E57" s="293"/>
      <c r="F57" s="293"/>
      <c r="G57" s="293"/>
      <c r="H57" s="226">
        <f t="shared" si="11"/>
        <v>0</v>
      </c>
      <c r="I57" s="263"/>
      <c r="J57" s="229" t="str">
        <f t="shared" si="10"/>
        <v>N/A</v>
      </c>
    </row>
    <row r="58" spans="2:10" ht="15.75" customHeight="1" x14ac:dyDescent="0.3">
      <c r="B58" s="225"/>
      <c r="C58" s="254" t="s">
        <v>218</v>
      </c>
      <c r="D58" s="336">
        <v>265</v>
      </c>
      <c r="E58" s="293"/>
      <c r="F58" s="293"/>
      <c r="G58" s="293"/>
      <c r="H58" s="226">
        <f>SUM(E58:G58)</f>
        <v>0</v>
      </c>
      <c r="I58" s="263"/>
      <c r="J58" s="229" t="str">
        <f t="shared" si="10"/>
        <v>N/A</v>
      </c>
    </row>
    <row r="59" spans="2:10" ht="15.75" customHeight="1" x14ac:dyDescent="0.3">
      <c r="B59" s="225"/>
      <c r="C59" s="254" t="s">
        <v>219</v>
      </c>
      <c r="D59" s="336">
        <v>662</v>
      </c>
      <c r="E59" s="293"/>
      <c r="F59" s="293"/>
      <c r="G59" s="293"/>
      <c r="H59" s="226">
        <f t="shared" ref="H59:H64" si="12">SUM(E59:G59)</f>
        <v>0</v>
      </c>
      <c r="I59" s="263"/>
      <c r="J59" s="229" t="str">
        <f t="shared" si="10"/>
        <v>N/A</v>
      </c>
    </row>
    <row r="60" spans="2:10" ht="15.75" customHeight="1" x14ac:dyDescent="0.3">
      <c r="B60" s="225"/>
      <c r="C60" s="254" t="s">
        <v>220</v>
      </c>
      <c r="D60" s="336">
        <v>378</v>
      </c>
      <c r="E60" s="293"/>
      <c r="F60" s="293"/>
      <c r="G60" s="293"/>
      <c r="H60" s="226">
        <f t="shared" si="12"/>
        <v>0</v>
      </c>
      <c r="I60" s="263"/>
      <c r="J60" s="229" t="str">
        <f t="shared" si="10"/>
        <v>N/A</v>
      </c>
    </row>
    <row r="61" spans="2:10" ht="15.75" customHeight="1" x14ac:dyDescent="0.3">
      <c r="B61" s="225"/>
      <c r="C61" s="254" t="s">
        <v>221</v>
      </c>
      <c r="D61" s="336">
        <v>516</v>
      </c>
      <c r="E61" s="293"/>
      <c r="F61" s="293"/>
      <c r="G61" s="293"/>
      <c r="H61" s="226">
        <f t="shared" si="12"/>
        <v>0</v>
      </c>
      <c r="I61" s="263"/>
      <c r="J61" s="229" t="str">
        <f t="shared" si="10"/>
        <v>N/A</v>
      </c>
    </row>
    <row r="62" spans="2:10" ht="15.75" customHeight="1" x14ac:dyDescent="0.3">
      <c r="B62" s="225"/>
      <c r="C62" s="254" t="s">
        <v>222</v>
      </c>
      <c r="D62" s="336">
        <v>7</v>
      </c>
      <c r="E62" s="293"/>
      <c r="F62" s="293"/>
      <c r="G62" s="293"/>
      <c r="H62" s="226">
        <f t="shared" si="12"/>
        <v>0</v>
      </c>
      <c r="I62" s="263"/>
      <c r="J62" s="229" t="str">
        <f t="shared" si="10"/>
        <v>N/A</v>
      </c>
    </row>
    <row r="63" spans="2:10" ht="15.75" customHeight="1" x14ac:dyDescent="0.3">
      <c r="B63" s="242"/>
      <c r="C63" s="254" t="s">
        <v>223</v>
      </c>
      <c r="D63" s="336">
        <v>41</v>
      </c>
      <c r="E63" s="293"/>
      <c r="F63" s="293"/>
      <c r="G63" s="293"/>
      <c r="H63" s="226">
        <f t="shared" si="12"/>
        <v>0</v>
      </c>
      <c r="I63" s="263"/>
      <c r="J63" s="229" t="str">
        <f t="shared" si="10"/>
        <v>N/A</v>
      </c>
    </row>
    <row r="64" spans="2:10" ht="15.75" customHeight="1" x14ac:dyDescent="0.3">
      <c r="B64" s="242"/>
      <c r="C64" s="254" t="s">
        <v>224</v>
      </c>
      <c r="D64" s="336">
        <v>40</v>
      </c>
      <c r="E64" s="293"/>
      <c r="F64" s="293"/>
      <c r="G64" s="293"/>
      <c r="H64" s="226">
        <f t="shared" si="12"/>
        <v>0</v>
      </c>
      <c r="I64" s="263"/>
      <c r="J64" s="229" t="str">
        <f t="shared" si="10"/>
        <v>N/A</v>
      </c>
    </row>
    <row r="65" spans="2:10" ht="15.75" customHeight="1" x14ac:dyDescent="0.3">
      <c r="B65" s="225"/>
      <c r="C65" s="254" t="s">
        <v>225</v>
      </c>
      <c r="D65" s="336"/>
      <c r="E65" s="293"/>
      <c r="F65" s="293"/>
      <c r="G65" s="293"/>
      <c r="H65" s="226">
        <f>SUM(E65:G65)</f>
        <v>0</v>
      </c>
      <c r="I65" s="263"/>
      <c r="J65" s="229" t="str">
        <f t="shared" si="10"/>
        <v>N/A</v>
      </c>
    </row>
    <row r="66" spans="2:10" ht="15.75" customHeight="1" x14ac:dyDescent="0.3">
      <c r="B66" s="225"/>
      <c r="C66" s="254" t="s">
        <v>226</v>
      </c>
      <c r="D66" s="336"/>
      <c r="E66" s="293"/>
      <c r="F66" s="293"/>
      <c r="G66" s="293"/>
      <c r="H66" s="226">
        <f>SUM(E66:G66)</f>
        <v>0</v>
      </c>
      <c r="I66" s="263"/>
      <c r="J66" s="229" t="str">
        <f t="shared" si="10"/>
        <v>N/A</v>
      </c>
    </row>
    <row r="67" spans="2:10" ht="15.75" customHeight="1" x14ac:dyDescent="0.3">
      <c r="B67" s="225"/>
      <c r="C67" s="254" t="s">
        <v>227</v>
      </c>
      <c r="D67" s="336"/>
      <c r="E67" s="293"/>
      <c r="F67" s="293"/>
      <c r="G67" s="293"/>
      <c r="H67" s="226">
        <f t="shared" ref="H67" si="13">SUM(E67:G67)</f>
        <v>0</v>
      </c>
      <c r="I67" s="263"/>
      <c r="J67" s="229" t="str">
        <f t="shared" si="10"/>
        <v>N/A</v>
      </c>
    </row>
    <row r="68" spans="2:10" ht="15.75" customHeight="1" x14ac:dyDescent="0.3">
      <c r="B68" s="225"/>
      <c r="C68" s="254" t="s">
        <v>228</v>
      </c>
      <c r="D68" s="336"/>
      <c r="E68" s="293"/>
      <c r="F68" s="293"/>
      <c r="G68" s="293"/>
      <c r="H68" s="226">
        <f>SUM(E68:G68)</f>
        <v>0</v>
      </c>
      <c r="I68" s="263"/>
      <c r="J68" s="229" t="str">
        <f t="shared" si="10"/>
        <v>N/A</v>
      </c>
    </row>
    <row r="69" spans="2:10" ht="15.75" customHeight="1" x14ac:dyDescent="0.3">
      <c r="B69" s="225"/>
      <c r="C69" s="254" t="s">
        <v>229</v>
      </c>
      <c r="D69" s="336"/>
      <c r="E69" s="293"/>
      <c r="F69" s="293"/>
      <c r="G69" s="293"/>
      <c r="H69" s="226">
        <f>SUM(E69:G69)</f>
        <v>0</v>
      </c>
      <c r="I69" s="263"/>
      <c r="J69" s="229" t="str">
        <f t="shared" si="10"/>
        <v>N/A</v>
      </c>
    </row>
    <row r="70" spans="2:10" ht="15.75" customHeight="1" x14ac:dyDescent="0.3">
      <c r="B70" s="225"/>
      <c r="C70" s="254" t="s">
        <v>230</v>
      </c>
      <c r="D70" s="336"/>
      <c r="E70" s="293"/>
      <c r="F70" s="293"/>
      <c r="G70" s="293"/>
      <c r="H70" s="226">
        <f>SUM(E70:G70)</f>
        <v>0</v>
      </c>
      <c r="I70" s="263"/>
      <c r="J70" s="229" t="str">
        <f t="shared" si="10"/>
        <v>N/A</v>
      </c>
    </row>
    <row r="71" spans="2:10" ht="15.75" customHeight="1" x14ac:dyDescent="0.3">
      <c r="B71" s="225"/>
      <c r="C71" s="254" t="s">
        <v>231</v>
      </c>
      <c r="D71" s="336">
        <v>54</v>
      </c>
      <c r="E71" s="293"/>
      <c r="F71" s="293"/>
      <c r="G71" s="293"/>
      <c r="H71" s="226">
        <f>SUM(E71:G71)</f>
        <v>0</v>
      </c>
      <c r="I71" s="263"/>
      <c r="J71" s="229" t="str">
        <f t="shared" si="10"/>
        <v>N/A</v>
      </c>
    </row>
    <row r="72" spans="2:10" ht="15.75" customHeight="1" x14ac:dyDescent="0.3">
      <c r="B72" s="225"/>
      <c r="C72" s="254" t="s">
        <v>232</v>
      </c>
      <c r="D72" s="336">
        <v>102</v>
      </c>
      <c r="E72" s="293"/>
      <c r="F72" s="293"/>
      <c r="G72" s="293"/>
      <c r="H72" s="226">
        <f t="shared" ref="H72" si="14">SUM(E72:G72)</f>
        <v>0</v>
      </c>
      <c r="I72" s="263"/>
      <c r="J72" s="229" t="str">
        <f t="shared" si="10"/>
        <v>N/A</v>
      </c>
    </row>
    <row r="73" spans="2:10" ht="17.25" customHeight="1" x14ac:dyDescent="0.3">
      <c r="B73" s="242"/>
      <c r="C73" s="230" t="s">
        <v>185</v>
      </c>
      <c r="D73" s="336">
        <f>SUM(D51:D72)</f>
        <v>4029</v>
      </c>
      <c r="E73" s="226">
        <f t="shared" ref="E73:I73" si="15">SUM(E51:E72)</f>
        <v>0</v>
      </c>
      <c r="F73" s="226">
        <f t="shared" si="15"/>
        <v>0</v>
      </c>
      <c r="G73" s="226">
        <f t="shared" si="15"/>
        <v>0</v>
      </c>
      <c r="H73" s="226">
        <f t="shared" si="15"/>
        <v>0</v>
      </c>
      <c r="I73" s="332">
        <f t="shared" si="15"/>
        <v>0</v>
      </c>
      <c r="J73" s="231"/>
    </row>
    <row r="74" spans="2:10" ht="17.25" customHeight="1" x14ac:dyDescent="0.3">
      <c r="B74" s="242"/>
      <c r="C74" s="230"/>
      <c r="D74" s="336"/>
      <c r="E74" s="294"/>
      <c r="F74" s="294"/>
      <c r="G74" s="294"/>
      <c r="H74" s="226"/>
      <c r="I74" s="267"/>
      <c r="J74" s="231"/>
    </row>
    <row r="75" spans="2:10" ht="17.25" customHeight="1" x14ac:dyDescent="0.3">
      <c r="B75" s="242"/>
      <c r="C75" s="86" t="s">
        <v>233</v>
      </c>
      <c r="D75" s="336"/>
      <c r="E75" s="294"/>
      <c r="F75" s="294"/>
      <c r="G75" s="294"/>
      <c r="H75" s="226"/>
      <c r="I75" s="267"/>
      <c r="J75" s="231"/>
    </row>
    <row r="76" spans="2:10" ht="17.25" customHeight="1" x14ac:dyDescent="0.3">
      <c r="B76" s="242"/>
      <c r="C76" s="254" t="s">
        <v>234</v>
      </c>
      <c r="D76" s="294">
        <v>6</v>
      </c>
      <c r="E76" s="293"/>
      <c r="F76" s="293"/>
      <c r="G76" s="293"/>
      <c r="H76" s="226">
        <f>SUM(E76:G76)</f>
        <v>0</v>
      </c>
      <c r="I76" s="293"/>
      <c r="J76" s="229" t="str">
        <f>IF(H76=0,"N/A",I76/H76)</f>
        <v>N/A</v>
      </c>
    </row>
    <row r="77" spans="2:10" ht="17.25" customHeight="1" x14ac:dyDescent="0.3">
      <c r="B77" s="242"/>
      <c r="C77" s="254" t="s">
        <v>235</v>
      </c>
      <c r="D77" s="44"/>
      <c r="E77" s="44"/>
      <c r="F77" s="44"/>
      <c r="G77" s="44"/>
      <c r="H77" s="226">
        <f t="shared" ref="H77:H91" si="16">SUM(E77:G77)</f>
        <v>0</v>
      </c>
      <c r="I77" s="44"/>
      <c r="J77" s="229" t="str">
        <f t="shared" ref="J77:J91" si="17">IF(H77=0,"N/A",I77/H77)</f>
        <v>N/A</v>
      </c>
    </row>
    <row r="78" spans="2:10" ht="17.25" customHeight="1" x14ac:dyDescent="0.3">
      <c r="B78" s="242"/>
      <c r="C78" s="254" t="s">
        <v>236</v>
      </c>
      <c r="D78" s="44"/>
      <c r="E78" s="44"/>
      <c r="F78" s="44"/>
      <c r="G78" s="44"/>
      <c r="H78" s="226">
        <f t="shared" si="16"/>
        <v>0</v>
      </c>
      <c r="I78" s="44"/>
      <c r="J78" s="229" t="str">
        <f t="shared" si="17"/>
        <v>N/A</v>
      </c>
    </row>
    <row r="79" spans="2:10" ht="17.25" customHeight="1" x14ac:dyDescent="0.3">
      <c r="B79" s="242"/>
      <c r="C79" s="254" t="s">
        <v>237</v>
      </c>
      <c r="D79" s="44"/>
      <c r="E79" s="44"/>
      <c r="F79" s="44"/>
      <c r="G79" s="44"/>
      <c r="H79" s="226">
        <f t="shared" si="16"/>
        <v>0</v>
      </c>
      <c r="I79" s="44"/>
      <c r="J79" s="229" t="str">
        <f t="shared" si="17"/>
        <v>N/A</v>
      </c>
    </row>
    <row r="80" spans="2:10" ht="17.25" customHeight="1" x14ac:dyDescent="0.3">
      <c r="B80" s="242"/>
      <c r="C80" s="254" t="s">
        <v>238</v>
      </c>
      <c r="D80" s="44"/>
      <c r="E80" s="44"/>
      <c r="F80" s="44"/>
      <c r="G80" s="44"/>
      <c r="H80" s="226">
        <f t="shared" si="16"/>
        <v>0</v>
      </c>
      <c r="I80" s="44"/>
      <c r="J80" s="229" t="str">
        <f t="shared" si="17"/>
        <v>N/A</v>
      </c>
    </row>
    <row r="81" spans="2:10" ht="17.25" customHeight="1" x14ac:dyDescent="0.3">
      <c r="B81" s="242"/>
      <c r="C81" s="254" t="s">
        <v>239</v>
      </c>
      <c r="D81" s="44"/>
      <c r="E81" s="44"/>
      <c r="F81" s="44"/>
      <c r="G81" s="44"/>
      <c r="H81" s="226">
        <f t="shared" si="16"/>
        <v>0</v>
      </c>
      <c r="I81" s="44"/>
      <c r="J81" s="229" t="str">
        <f t="shared" si="17"/>
        <v>N/A</v>
      </c>
    </row>
    <row r="82" spans="2:10" ht="17.25" customHeight="1" x14ac:dyDescent="0.3">
      <c r="B82" s="242"/>
      <c r="C82" s="254" t="s">
        <v>240</v>
      </c>
      <c r="D82" s="294">
        <v>24</v>
      </c>
      <c r="E82" s="293"/>
      <c r="F82" s="293"/>
      <c r="G82" s="293"/>
      <c r="H82" s="226">
        <f t="shared" si="16"/>
        <v>0</v>
      </c>
      <c r="I82" s="263"/>
      <c r="J82" s="229" t="str">
        <f t="shared" si="17"/>
        <v>N/A</v>
      </c>
    </row>
    <row r="83" spans="2:10" ht="17.25" customHeight="1" x14ac:dyDescent="0.3">
      <c r="B83" s="242"/>
      <c r="C83" s="254" t="s">
        <v>241</v>
      </c>
      <c r="D83" s="294">
        <v>3</v>
      </c>
      <c r="E83" s="293"/>
      <c r="F83" s="293"/>
      <c r="G83" s="293"/>
      <c r="H83" s="226">
        <f t="shared" si="16"/>
        <v>0</v>
      </c>
      <c r="I83" s="263"/>
      <c r="J83" s="229" t="str">
        <f t="shared" si="17"/>
        <v>N/A</v>
      </c>
    </row>
    <row r="84" spans="2:10" ht="17.25" customHeight="1" x14ac:dyDescent="0.3">
      <c r="B84" s="242"/>
      <c r="C84" s="254" t="s">
        <v>242</v>
      </c>
      <c r="D84" s="294">
        <v>1</v>
      </c>
      <c r="E84" s="293"/>
      <c r="F84" s="293"/>
      <c r="G84" s="293"/>
      <c r="H84" s="226">
        <f t="shared" si="16"/>
        <v>0</v>
      </c>
      <c r="I84" s="263"/>
      <c r="J84" s="229" t="str">
        <f t="shared" si="17"/>
        <v>N/A</v>
      </c>
    </row>
    <row r="85" spans="2:10" ht="17.25" customHeight="1" x14ac:dyDescent="0.3">
      <c r="B85" s="242"/>
      <c r="C85" s="254" t="s">
        <v>243</v>
      </c>
      <c r="D85" s="294">
        <v>9</v>
      </c>
      <c r="E85" s="293"/>
      <c r="F85" s="293"/>
      <c r="G85" s="293"/>
      <c r="H85" s="226">
        <f t="shared" si="16"/>
        <v>0</v>
      </c>
      <c r="I85" s="263"/>
      <c r="J85" s="229" t="str">
        <f t="shared" si="17"/>
        <v>N/A</v>
      </c>
    </row>
    <row r="86" spans="2:10" ht="17.25" customHeight="1" x14ac:dyDescent="0.3">
      <c r="B86" s="242"/>
      <c r="C86" s="254" t="s">
        <v>244</v>
      </c>
      <c r="D86" s="294">
        <v>1</v>
      </c>
      <c r="E86" s="293"/>
      <c r="F86" s="293"/>
      <c r="G86" s="293"/>
      <c r="H86" s="226">
        <f t="shared" si="16"/>
        <v>0</v>
      </c>
      <c r="I86" s="263"/>
      <c r="J86" s="229" t="str">
        <f t="shared" si="17"/>
        <v>N/A</v>
      </c>
    </row>
    <row r="87" spans="2:10" ht="17.25" customHeight="1" x14ac:dyDescent="0.3">
      <c r="B87" s="242"/>
      <c r="C87" s="254" t="s">
        <v>245</v>
      </c>
      <c r="D87" s="294">
        <v>82</v>
      </c>
      <c r="E87" s="293"/>
      <c r="F87" s="293"/>
      <c r="G87" s="293"/>
      <c r="H87" s="226">
        <f t="shared" si="16"/>
        <v>0</v>
      </c>
      <c r="I87" s="263"/>
      <c r="J87" s="229" t="str">
        <f t="shared" si="17"/>
        <v>N/A</v>
      </c>
    </row>
    <row r="88" spans="2:10" ht="17.25" customHeight="1" x14ac:dyDescent="0.3">
      <c r="B88" s="242"/>
      <c r="C88" s="254" t="s">
        <v>246</v>
      </c>
      <c r="D88" s="294">
        <v>6</v>
      </c>
      <c r="E88" s="293"/>
      <c r="F88" s="293"/>
      <c r="G88" s="293"/>
      <c r="H88" s="226">
        <f t="shared" si="16"/>
        <v>0</v>
      </c>
      <c r="I88" s="263"/>
      <c r="J88" s="229" t="str">
        <f t="shared" si="17"/>
        <v>N/A</v>
      </c>
    </row>
    <row r="89" spans="2:10" ht="17.25" customHeight="1" x14ac:dyDescent="0.3">
      <c r="B89" s="242"/>
      <c r="C89" s="254" t="s">
        <v>247</v>
      </c>
      <c r="D89" s="294">
        <v>58</v>
      </c>
      <c r="E89" s="293"/>
      <c r="F89" s="293"/>
      <c r="G89" s="293"/>
      <c r="H89" s="226">
        <f t="shared" si="16"/>
        <v>0</v>
      </c>
      <c r="I89" s="263"/>
      <c r="J89" s="229" t="str">
        <f t="shared" si="17"/>
        <v>N/A</v>
      </c>
    </row>
    <row r="90" spans="2:10" ht="17.25" customHeight="1" x14ac:dyDescent="0.3">
      <c r="B90" s="242"/>
      <c r="C90" s="254" t="s">
        <v>248</v>
      </c>
      <c r="E90" s="293"/>
      <c r="F90" s="293"/>
      <c r="G90" s="293"/>
      <c r="H90" s="226">
        <f t="shared" si="16"/>
        <v>0</v>
      </c>
      <c r="I90" s="263"/>
      <c r="J90" s="229" t="str">
        <f t="shared" si="17"/>
        <v>N/A</v>
      </c>
    </row>
    <row r="91" spans="2:10" ht="17.25" customHeight="1" x14ac:dyDescent="0.3">
      <c r="B91" s="242"/>
      <c r="C91" s="254" t="s">
        <v>249</v>
      </c>
      <c r="D91" s="294">
        <v>38</v>
      </c>
      <c r="E91" s="293"/>
      <c r="F91" s="293"/>
      <c r="G91" s="293"/>
      <c r="H91" s="226">
        <f t="shared" si="16"/>
        <v>0</v>
      </c>
      <c r="I91" s="263"/>
      <c r="J91" s="229" t="str">
        <f t="shared" si="17"/>
        <v>N/A</v>
      </c>
    </row>
    <row r="92" spans="2:10" ht="17.25" customHeight="1" x14ac:dyDescent="0.3">
      <c r="B92" s="242"/>
      <c r="C92" s="230" t="s">
        <v>185</v>
      </c>
      <c r="D92" s="294">
        <f t="shared" ref="D92:I92" si="18">SUM(D76:D91)</f>
        <v>228</v>
      </c>
      <c r="E92" s="294">
        <f t="shared" si="18"/>
        <v>0</v>
      </c>
      <c r="F92" s="226">
        <f t="shared" si="18"/>
        <v>0</v>
      </c>
      <c r="G92" s="226">
        <f t="shared" si="18"/>
        <v>0</v>
      </c>
      <c r="H92" s="226">
        <f t="shared" si="18"/>
        <v>0</v>
      </c>
      <c r="I92" s="332">
        <f t="shared" si="18"/>
        <v>0</v>
      </c>
      <c r="J92" s="229"/>
    </row>
    <row r="93" spans="2:10" ht="17.25" customHeight="1" x14ac:dyDescent="0.3">
      <c r="B93" s="242"/>
      <c r="C93" s="230"/>
      <c r="D93" s="294"/>
      <c r="E93" s="294"/>
      <c r="F93" s="294"/>
      <c r="G93" s="294"/>
      <c r="H93" s="226"/>
      <c r="I93" s="267"/>
      <c r="J93" s="231"/>
    </row>
    <row r="94" spans="2:10" ht="15" customHeight="1" x14ac:dyDescent="0.3">
      <c r="B94" s="91"/>
      <c r="C94" s="92" t="s">
        <v>250</v>
      </c>
      <c r="D94" s="228"/>
      <c r="E94" s="228"/>
      <c r="F94" s="228"/>
      <c r="G94" s="228"/>
      <c r="H94" s="226">
        <f>SUM(E94:G94)</f>
        <v>0</v>
      </c>
      <c r="I94" s="234"/>
      <c r="J94" s="229" t="str">
        <f t="shared" ref="J94:J95" si="19">IF(H94=0,"N/A",I94/H94)</f>
        <v>N/A</v>
      </c>
    </row>
    <row r="95" spans="2:10" ht="15" customHeight="1" x14ac:dyDescent="0.3">
      <c r="B95" s="91"/>
      <c r="C95" s="92" t="s">
        <v>251</v>
      </c>
      <c r="D95" s="228"/>
      <c r="E95" s="228"/>
      <c r="F95" s="228"/>
      <c r="G95" s="228"/>
      <c r="H95" s="226">
        <f>SUM(E95:G95)</f>
        <v>0</v>
      </c>
      <c r="I95" s="234"/>
      <c r="J95" s="229" t="str">
        <f t="shared" si="19"/>
        <v>N/A</v>
      </c>
    </row>
    <row r="96" spans="2:10" ht="17.25" customHeight="1" x14ac:dyDescent="0.3">
      <c r="B96" s="93"/>
      <c r="C96" s="230" t="s">
        <v>185</v>
      </c>
      <c r="D96" s="236">
        <f t="shared" ref="D96" si="20">SUM(D94:D95)</f>
        <v>0</v>
      </c>
      <c r="E96" s="236">
        <f t="shared" ref="E96:H96" si="21">SUM(E94:E95)</f>
        <v>0</v>
      </c>
      <c r="F96" s="236">
        <f t="shared" si="21"/>
        <v>0</v>
      </c>
      <c r="G96" s="236">
        <f t="shared" si="21"/>
        <v>0</v>
      </c>
      <c r="H96" s="236">
        <f t="shared" si="21"/>
        <v>0</v>
      </c>
      <c r="I96" s="338">
        <f>SUM(I94:I95)</f>
        <v>0</v>
      </c>
      <c r="J96" s="231"/>
    </row>
    <row r="97" spans="2:10" ht="17.25" customHeight="1" x14ac:dyDescent="0.3">
      <c r="B97" s="235"/>
      <c r="C97" s="230"/>
      <c r="D97" s="92"/>
      <c r="E97" s="92"/>
      <c r="F97" s="92"/>
      <c r="G97" s="92"/>
      <c r="H97" s="92"/>
      <c r="I97" s="317">
        <f>+I49+I73+I92+I96</f>
        <v>0</v>
      </c>
      <c r="J97" s="231"/>
    </row>
    <row r="98" spans="2:10" ht="17.25" customHeight="1" x14ac:dyDescent="0.3">
      <c r="B98" s="239" t="s">
        <v>252</v>
      </c>
      <c r="C98" s="244"/>
      <c r="D98" s="244"/>
      <c r="E98" s="245" t="s">
        <v>253</v>
      </c>
      <c r="F98" s="244"/>
      <c r="G98" s="244"/>
      <c r="H98" s="244"/>
      <c r="I98" s="246"/>
      <c r="J98" s="247"/>
    </row>
    <row r="99" spans="2:10" ht="15.75" customHeight="1" x14ac:dyDescent="0.3">
      <c r="B99" s="85"/>
      <c r="C99" s="86" t="s">
        <v>254</v>
      </c>
      <c r="D99" s="86"/>
      <c r="E99" s="408" t="s">
        <v>20</v>
      </c>
      <c r="F99" s="409"/>
      <c r="G99" s="409"/>
      <c r="H99" s="409"/>
      <c r="I99" s="234"/>
      <c r="J99" s="236"/>
    </row>
    <row r="100" spans="2:10" ht="15.75" customHeight="1" x14ac:dyDescent="0.3">
      <c r="B100" s="85"/>
      <c r="C100" s="86" t="s">
        <v>255</v>
      </c>
      <c r="D100" s="86"/>
      <c r="E100" s="408" t="s">
        <v>20</v>
      </c>
      <c r="F100" s="409"/>
      <c r="G100" s="409"/>
      <c r="H100" s="409"/>
      <c r="I100" s="241"/>
      <c r="J100" s="231"/>
    </row>
    <row r="101" spans="2:10" ht="15.75" customHeight="1" x14ac:dyDescent="0.3">
      <c r="B101" s="85"/>
      <c r="C101" s="86" t="s">
        <v>256</v>
      </c>
      <c r="D101" s="86"/>
      <c r="E101" s="408" t="s">
        <v>20</v>
      </c>
      <c r="F101" s="409"/>
      <c r="G101" s="409"/>
      <c r="H101" s="409"/>
      <c r="I101" s="241"/>
      <c r="J101" s="231"/>
    </row>
    <row r="102" spans="2:10" ht="15.75" customHeight="1" x14ac:dyDescent="0.3">
      <c r="B102" s="91"/>
      <c r="C102" s="92" t="s">
        <v>257</v>
      </c>
      <c r="D102" s="92"/>
      <c r="E102" s="408" t="s">
        <v>20</v>
      </c>
      <c r="F102" s="409"/>
      <c r="G102" s="409"/>
      <c r="H102" s="409"/>
      <c r="I102" s="243"/>
      <c r="J102" s="231"/>
    </row>
    <row r="103" spans="2:10" ht="15.75" customHeight="1" x14ac:dyDescent="0.3">
      <c r="B103" s="91"/>
      <c r="C103" s="92" t="s">
        <v>258</v>
      </c>
      <c r="D103" s="92"/>
      <c r="E103" s="408" t="s">
        <v>20</v>
      </c>
      <c r="F103" s="409"/>
      <c r="G103" s="409"/>
      <c r="H103" s="409"/>
      <c r="I103" s="243"/>
      <c r="J103" s="231"/>
    </row>
    <row r="104" spans="2:10" ht="15.75" customHeight="1" x14ac:dyDescent="0.3">
      <c r="B104" s="91"/>
      <c r="C104" s="92" t="s">
        <v>259</v>
      </c>
      <c r="D104" s="92"/>
      <c r="E104" s="408" t="s">
        <v>20</v>
      </c>
      <c r="F104" s="409"/>
      <c r="G104" s="409"/>
      <c r="H104" s="409"/>
      <c r="I104" s="260"/>
      <c r="J104" s="231"/>
    </row>
    <row r="105" spans="2:10" ht="15.75" customHeight="1" x14ac:dyDescent="0.3">
      <c r="B105" s="93"/>
      <c r="C105" s="92" t="s">
        <v>260</v>
      </c>
      <c r="D105" s="92"/>
      <c r="E105" s="408" t="s">
        <v>20</v>
      </c>
      <c r="F105" s="409"/>
      <c r="G105" s="409"/>
      <c r="H105" s="409"/>
      <c r="I105" s="248"/>
      <c r="J105" s="231"/>
    </row>
    <row r="106" spans="2:10" ht="15.75" customHeight="1" x14ac:dyDescent="0.3">
      <c r="B106" s="93"/>
      <c r="C106" s="92" t="s">
        <v>261</v>
      </c>
      <c r="D106" s="92"/>
      <c r="E106" s="278"/>
      <c r="F106" s="279"/>
      <c r="G106" s="279"/>
      <c r="H106" s="279"/>
      <c r="I106" s="248"/>
      <c r="J106" s="231"/>
    </row>
    <row r="107" spans="2:10" ht="17.25" customHeight="1" x14ac:dyDescent="0.3">
      <c r="B107" s="242"/>
      <c r="C107" s="230"/>
      <c r="D107" s="92"/>
      <c r="E107" s="92"/>
      <c r="F107" s="92"/>
      <c r="G107" s="92"/>
      <c r="H107" s="92"/>
      <c r="I107" s="238">
        <f>SUM(I99:I106)</f>
        <v>0</v>
      </c>
      <c r="J107" s="231"/>
    </row>
    <row r="108" spans="2:10" x14ac:dyDescent="0.3">
      <c r="B108" s="249" t="s">
        <v>262</v>
      </c>
      <c r="C108" s="237"/>
      <c r="D108" s="237"/>
      <c r="E108" s="237"/>
      <c r="F108" s="237"/>
      <c r="G108" s="237"/>
      <c r="H108" s="237"/>
      <c r="I108" s="238">
        <f>I107+I97</f>
        <v>0</v>
      </c>
      <c r="J108" s="250"/>
    </row>
    <row r="109" spans="2:10" ht="13.8" x14ac:dyDescent="0.3">
      <c r="B109" s="1"/>
    </row>
    <row r="110" spans="2:10" x14ac:dyDescent="0.3">
      <c r="B110" s="73" t="s">
        <v>263</v>
      </c>
      <c r="I110" s="297">
        <f>(I108+I32)/15</f>
        <v>0</v>
      </c>
      <c r="J110" s="298" t="s">
        <v>264</v>
      </c>
    </row>
    <row r="111" spans="2:10" x14ac:dyDescent="0.3">
      <c r="I111" s="216" t="s">
        <v>20</v>
      </c>
    </row>
  </sheetData>
  <mergeCells count="16">
    <mergeCell ref="I33:I34"/>
    <mergeCell ref="B3:I3"/>
    <mergeCell ref="J4:J6"/>
    <mergeCell ref="I4:I6"/>
    <mergeCell ref="B5:C6"/>
    <mergeCell ref="E33:H33"/>
    <mergeCell ref="F4:H4"/>
    <mergeCell ref="F5:H5"/>
    <mergeCell ref="D5:E6"/>
    <mergeCell ref="E99:H99"/>
    <mergeCell ref="E100:H100"/>
    <mergeCell ref="E105:H105"/>
    <mergeCell ref="E101:H101"/>
    <mergeCell ref="E102:H102"/>
    <mergeCell ref="E103:H103"/>
    <mergeCell ref="E104:H104"/>
  </mergeCells>
  <phoneticPr fontId="0" type="noConversion"/>
  <printOptions horizontalCentered="1"/>
  <pageMargins left="0.18" right="0" top="0.48" bottom="0.5" header="0.37" footer="0.25"/>
  <pageSetup scale="41" firstPageNumber="4" orientation="portrait" r:id="rId1"/>
  <headerFooter alignWithMargins="0">
    <oddHeader>&amp;C&amp;"Book Antiqua,Bold"Form 4</oddHeader>
    <oddFooter>&amp;R&amp;8 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27"/>
  </sheetPr>
  <dimension ref="B1:X34"/>
  <sheetViews>
    <sheetView topLeftCell="A4" zoomScale="80" zoomScaleNormal="80" workbookViewId="0">
      <selection activeCell="B32" sqref="B32"/>
    </sheetView>
  </sheetViews>
  <sheetFormatPr defaultColWidth="9.109375" defaultRowHeight="15.6" x14ac:dyDescent="0.3"/>
  <cols>
    <col min="1" max="1" width="2" style="24" customWidth="1"/>
    <col min="2" max="2" width="5.5546875" style="73" customWidth="1"/>
    <col min="3" max="3" width="61.33203125" style="74" customWidth="1"/>
    <col min="4" max="4" width="12.109375" style="24" customWidth="1"/>
    <col min="5" max="5" width="12.6640625" style="24" customWidth="1"/>
    <col min="6" max="6" width="14" style="24" customWidth="1"/>
    <col min="7" max="7" width="12.6640625" style="24" customWidth="1"/>
    <col min="8" max="9" width="15.5546875" style="24" customWidth="1"/>
    <col min="10" max="10" width="15.109375" style="24" customWidth="1"/>
    <col min="11" max="11" width="12.33203125" style="24" customWidth="1"/>
    <col min="12" max="14" width="13.44140625" style="24" customWidth="1"/>
    <col min="15" max="16" width="12" style="24" customWidth="1"/>
    <col min="17" max="17" width="13.5546875" style="24" customWidth="1"/>
    <col min="18" max="18" width="12.88671875" style="24" customWidth="1"/>
    <col min="19" max="19" width="12" style="24" customWidth="1"/>
    <col min="20" max="20" width="15" style="24" customWidth="1"/>
    <col min="21" max="21" width="12" style="24" customWidth="1"/>
    <col min="22" max="16384" width="9.109375" style="24"/>
  </cols>
  <sheetData>
    <row r="1" spans="2:23" x14ac:dyDescent="0.3">
      <c r="B1" s="27" t="s">
        <v>265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" t="str">
        <f>'2 Op_Statistics'!$U$1</f>
        <v xml:space="preserve">RecycleSmart Base </v>
      </c>
    </row>
    <row r="2" spans="2:23" x14ac:dyDescent="0.3">
      <c r="B2" s="27" t="str">
        <f>'1 Gen_Info'!B2</f>
        <v xml:space="preserve">Proposer Name: 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"/>
    </row>
    <row r="3" spans="2:23" x14ac:dyDescent="0.3">
      <c r="B3" s="284" t="s">
        <v>266</v>
      </c>
      <c r="C3" s="280"/>
      <c r="D3" s="280"/>
      <c r="E3" s="280"/>
      <c r="F3" s="280"/>
      <c r="G3" s="280"/>
      <c r="H3" s="280"/>
      <c r="I3" s="280"/>
      <c r="J3" s="280"/>
      <c r="K3" s="281"/>
      <c r="L3" s="26"/>
      <c r="M3" s="26"/>
      <c r="N3" s="26"/>
      <c r="O3" s="26"/>
      <c r="P3" s="26"/>
      <c r="Q3" s="26"/>
      <c r="R3" s="26"/>
      <c r="S3" s="26"/>
      <c r="T3" s="2"/>
      <c r="U3" s="252"/>
    </row>
    <row r="4" spans="2:23" s="1" customFormat="1" ht="10.5" customHeight="1" x14ac:dyDescent="0.3">
      <c r="B4" s="23"/>
      <c r="C4" s="26"/>
      <c r="D4" s="26"/>
      <c r="E4" s="26"/>
      <c r="F4" s="26"/>
      <c r="G4" s="26"/>
      <c r="H4" s="26"/>
      <c r="I4" s="26"/>
      <c r="J4" s="26"/>
      <c r="K4" s="26"/>
      <c r="O4" s="26"/>
      <c r="P4" s="26"/>
      <c r="Q4" s="26"/>
      <c r="R4" s="26"/>
      <c r="S4" s="26"/>
    </row>
    <row r="5" spans="2:23" s="1" customFormat="1" ht="78.900000000000006" customHeight="1" x14ac:dyDescent="0.3">
      <c r="B5" s="115"/>
      <c r="C5" s="116"/>
      <c r="D5" s="429" t="str">
        <f>'2 Op_Statistics'!E6</f>
        <v>Side Load/ Rear Load/ Burro (6A)</v>
      </c>
      <c r="E5" s="430"/>
      <c r="F5" s="430"/>
      <c r="G5" s="430"/>
      <c r="H5" s="430"/>
      <c r="I5" s="430"/>
      <c r="J5" s="431"/>
      <c r="K5" s="429" t="str">
        <f>'2 Op_Statistics'!L6</f>
        <v>Front Load (6B)</v>
      </c>
      <c r="L5" s="429"/>
      <c r="M5" s="429"/>
      <c r="N5" s="429"/>
      <c r="O5" s="429" t="str">
        <f>'2 Op_Statistics'!P6</f>
        <v>Roll off 
(Form 6C)</v>
      </c>
      <c r="P5" s="429"/>
      <c r="Q5" s="429"/>
      <c r="R5" s="429"/>
      <c r="S5" s="346" t="s">
        <v>33</v>
      </c>
      <c r="T5" s="117"/>
    </row>
    <row r="6" spans="2:23" s="120" customFormat="1" ht="43.2" x14ac:dyDescent="0.3">
      <c r="B6" s="118"/>
      <c r="C6" s="290" t="str">
        <f>'2 Op_Statistics'!B7</f>
        <v>REPORT FOR RY 1 
(12-MONTH PERIOD ENDING FEB. 29, 2028) IN 2025 DOLLARS</v>
      </c>
      <c r="D6" s="31" t="str">
        <f>'2 Op_Statistics'!E7</f>
        <v>Solid Waste</v>
      </c>
      <c r="E6" s="31" t="str">
        <f>'2 Op_Statistics'!F7</f>
        <v>Recyclable Materials</v>
      </c>
      <c r="F6" s="31" t="str">
        <f>'2 Op_Statistics'!G7</f>
        <v>Commingled Organics</v>
      </c>
      <c r="G6" s="31" t="s">
        <v>38</v>
      </c>
      <c r="H6" s="31" t="str">
        <f>'2 Op_Statistics'!I7</f>
        <v>Burro Route:
Solid Waste</v>
      </c>
      <c r="I6" s="31" t="str">
        <f>'2 Op_Statistics'!J7</f>
        <v>Burro Route: 
Recyclable Materials</v>
      </c>
      <c r="J6" s="31" t="str">
        <f>'2 Op_Statistics'!K7</f>
        <v>Burro Route: 
Commingled Organics</v>
      </c>
      <c r="K6" s="31" t="str">
        <f>'2 Op_Statistics'!L7</f>
        <v>Solid Waste</v>
      </c>
      <c r="L6" s="31" t="str">
        <f>'2 Op_Statistics'!M7</f>
        <v>Recyclable Materials</v>
      </c>
      <c r="M6" s="31" t="str">
        <f>'2 Op_Statistics'!N7</f>
        <v>Commingled Organics</v>
      </c>
      <c r="N6" s="31" t="s">
        <v>38</v>
      </c>
      <c r="O6" s="31" t="str">
        <f>'2 Op_Statistics'!P7</f>
        <v>Solid Waste</v>
      </c>
      <c r="P6" s="31" t="str">
        <f>'2 Op_Statistics'!Q7</f>
        <v>Recyclable Materials</v>
      </c>
      <c r="Q6" s="31" t="str">
        <f>'2 Op_Statistics'!R7</f>
        <v>Commingled Organics</v>
      </c>
      <c r="R6" s="31" t="s">
        <v>38</v>
      </c>
      <c r="S6" s="31" t="s">
        <v>43</v>
      </c>
      <c r="T6" s="119" t="s">
        <v>267</v>
      </c>
    </row>
    <row r="7" spans="2:23" x14ac:dyDescent="0.3">
      <c r="B7" s="121"/>
      <c r="C7" s="72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</row>
    <row r="8" spans="2:23" s="1" customFormat="1" ht="18.75" customHeight="1" x14ac:dyDescent="0.3">
      <c r="B8" s="122" t="s">
        <v>268</v>
      </c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</row>
    <row r="9" spans="2:23" s="1" customFormat="1" ht="18.75" customHeight="1" x14ac:dyDescent="0.3">
      <c r="B9" s="124"/>
      <c r="C9" s="1" t="s">
        <v>269</v>
      </c>
      <c r="D9" s="125">
        <f>'Form 6A'!F21</f>
        <v>0</v>
      </c>
      <c r="E9" s="125">
        <f>'Form 6A'!G21</f>
        <v>0</v>
      </c>
      <c r="F9" s="125">
        <f>'Form 6A'!H21</f>
        <v>0</v>
      </c>
      <c r="G9" s="125">
        <f>'Form 6A'!I21</f>
        <v>0</v>
      </c>
      <c r="H9" s="125">
        <f>'Form 6A'!J21</f>
        <v>0</v>
      </c>
      <c r="I9" s="125">
        <f>'Form 6A'!K21</f>
        <v>0</v>
      </c>
      <c r="J9" s="125">
        <f>'Form 6A'!L21</f>
        <v>0</v>
      </c>
      <c r="K9" s="125">
        <f>'Form 6B'!F21</f>
        <v>0</v>
      </c>
      <c r="L9" s="125">
        <f>'Form 6B'!G21</f>
        <v>0</v>
      </c>
      <c r="M9" s="125">
        <f>'Form 6B'!H21</f>
        <v>0</v>
      </c>
      <c r="N9" s="125">
        <f>'Form 6B'!I21</f>
        <v>0</v>
      </c>
      <c r="O9" s="125">
        <f>'Form 6C'!F21</f>
        <v>0</v>
      </c>
      <c r="P9" s="125">
        <f>'Form 6C'!G21</f>
        <v>0</v>
      </c>
      <c r="Q9" s="125">
        <f>'Form 6C'!H21</f>
        <v>0</v>
      </c>
      <c r="R9" s="125">
        <f>'Form 6C'!I21</f>
        <v>0</v>
      </c>
      <c r="S9" s="125">
        <f>'Form 6D'!G21</f>
        <v>0</v>
      </c>
      <c r="T9" s="125">
        <f>SUM(D9:S9)</f>
        <v>0</v>
      </c>
      <c r="U9" s="3"/>
    </row>
    <row r="10" spans="2:23" s="1" customFormat="1" ht="18.75" customHeight="1" x14ac:dyDescent="0.3">
      <c r="B10" s="124"/>
      <c r="C10" s="1" t="s">
        <v>270</v>
      </c>
      <c r="D10" s="125">
        <f>'Form 6A'!F36</f>
        <v>0</v>
      </c>
      <c r="E10" s="125">
        <f>'Form 6A'!G36</f>
        <v>0</v>
      </c>
      <c r="F10" s="125">
        <f>'Form 6A'!H36</f>
        <v>0</v>
      </c>
      <c r="G10" s="125">
        <f>'Form 6A'!I36</f>
        <v>0</v>
      </c>
      <c r="H10" s="125">
        <f>'Form 6A'!J36</f>
        <v>0</v>
      </c>
      <c r="I10" s="125">
        <f>'Form 6A'!K36</f>
        <v>0</v>
      </c>
      <c r="J10" s="125">
        <f>'Form 6A'!L36</f>
        <v>0</v>
      </c>
      <c r="K10" s="125">
        <f>'Form 6B'!F36</f>
        <v>0</v>
      </c>
      <c r="L10" s="125">
        <f>'Form 6B'!G36</f>
        <v>0</v>
      </c>
      <c r="M10" s="125">
        <f>'Form 6B'!H36</f>
        <v>0</v>
      </c>
      <c r="N10" s="125">
        <f>'Form 6B'!I36</f>
        <v>0</v>
      </c>
      <c r="O10" s="125">
        <f>'Form 6C'!F36</f>
        <v>0</v>
      </c>
      <c r="P10" s="125">
        <f>'Form 6C'!G36</f>
        <v>0</v>
      </c>
      <c r="Q10" s="125">
        <f>'Form 6C'!H36</f>
        <v>0</v>
      </c>
      <c r="R10" s="125">
        <f>'Form 6C'!I36</f>
        <v>0</v>
      </c>
      <c r="S10" s="125">
        <f>'Form 6D'!G36</f>
        <v>0</v>
      </c>
      <c r="T10" s="125">
        <f t="shared" ref="T10:T15" si="0">SUM(D10:S10)</f>
        <v>0</v>
      </c>
      <c r="U10" s="3"/>
    </row>
    <row r="11" spans="2:23" s="1" customFormat="1" ht="18.75" customHeight="1" x14ac:dyDescent="0.3">
      <c r="B11" s="124"/>
      <c r="C11" s="1" t="s">
        <v>271</v>
      </c>
      <c r="D11" s="125">
        <f>'Form 6A'!F43</f>
        <v>0</v>
      </c>
      <c r="E11" s="125">
        <f>'Form 6A'!G43</f>
        <v>0</v>
      </c>
      <c r="F11" s="125">
        <f>'Form 6A'!H43</f>
        <v>0</v>
      </c>
      <c r="G11" s="125">
        <f>'Form 6A'!I43</f>
        <v>0</v>
      </c>
      <c r="H11" s="125">
        <f>'Form 6A'!J43</f>
        <v>0</v>
      </c>
      <c r="I11" s="125">
        <f>'Form 6A'!K43</f>
        <v>0</v>
      </c>
      <c r="J11" s="125">
        <f>'Form 6A'!L43</f>
        <v>0</v>
      </c>
      <c r="K11" s="125">
        <f>'Form 6B'!F44</f>
        <v>0</v>
      </c>
      <c r="L11" s="125">
        <f>'Form 6B'!G44</f>
        <v>0</v>
      </c>
      <c r="M11" s="125">
        <f>'Form 6B'!H44</f>
        <v>0</v>
      </c>
      <c r="N11" s="125">
        <f>'Form 6B'!I44</f>
        <v>0</v>
      </c>
      <c r="O11" s="125">
        <f>+'Form 6C'!F43</f>
        <v>0</v>
      </c>
      <c r="P11" s="125">
        <f>+'Form 6C'!G43</f>
        <v>0</v>
      </c>
      <c r="Q11" s="125">
        <f>+'Form 6C'!H43</f>
        <v>0</v>
      </c>
      <c r="R11" s="125">
        <f>'Form 6C'!I43</f>
        <v>0</v>
      </c>
      <c r="S11" s="125">
        <f>'Form 6D'!G43</f>
        <v>0</v>
      </c>
      <c r="T11" s="125">
        <f t="shared" si="0"/>
        <v>0</v>
      </c>
      <c r="U11" s="3"/>
    </row>
    <row r="12" spans="2:23" s="1" customFormat="1" ht="18.75" customHeight="1" x14ac:dyDescent="0.3">
      <c r="B12" s="124"/>
      <c r="C12" s="1" t="s">
        <v>272</v>
      </c>
      <c r="D12" s="123">
        <f>'Form 6A'!F54</f>
        <v>0</v>
      </c>
      <c r="E12" s="125">
        <f>'Form 6A'!G54</f>
        <v>0</v>
      </c>
      <c r="F12" s="125">
        <f>'Form 6A'!H54</f>
        <v>0</v>
      </c>
      <c r="G12" s="125">
        <f>'Form 6A'!I54</f>
        <v>0</v>
      </c>
      <c r="H12" s="125">
        <f>'Form 6A'!J54</f>
        <v>0</v>
      </c>
      <c r="I12" s="125">
        <f>'Form 6A'!K54</f>
        <v>0</v>
      </c>
      <c r="J12" s="125">
        <f>'Form 6A'!L54</f>
        <v>0</v>
      </c>
      <c r="K12" s="125">
        <f>'Form 6B'!F55</f>
        <v>0</v>
      </c>
      <c r="L12" s="125">
        <f>'Form 6B'!G55</f>
        <v>0</v>
      </c>
      <c r="M12" s="125">
        <f>'Form 6B'!H55</f>
        <v>0</v>
      </c>
      <c r="N12" s="125">
        <f>'Form 6B'!I55</f>
        <v>0</v>
      </c>
      <c r="O12" s="125">
        <f>+'Form 6C'!F54</f>
        <v>0</v>
      </c>
      <c r="P12" s="125">
        <f>+'Form 6C'!G54</f>
        <v>0</v>
      </c>
      <c r="Q12" s="125">
        <f>+'Form 6C'!H54</f>
        <v>0</v>
      </c>
      <c r="R12" s="125">
        <f>'Form 6C'!I54</f>
        <v>0</v>
      </c>
      <c r="S12" s="125">
        <f>'Form 6D'!G54</f>
        <v>0</v>
      </c>
      <c r="T12" s="125">
        <f t="shared" si="0"/>
        <v>0</v>
      </c>
    </row>
    <row r="13" spans="2:23" s="1" customFormat="1" ht="18.75" customHeight="1" x14ac:dyDescent="0.45">
      <c r="B13" s="126"/>
      <c r="C13" s="1" t="s">
        <v>273</v>
      </c>
      <c r="D13" s="125">
        <f>'Form 6A'!F60</f>
        <v>0</v>
      </c>
      <c r="E13" s="125">
        <f>'Form 6A'!G60</f>
        <v>0</v>
      </c>
      <c r="F13" s="125">
        <f>'Form 6A'!H60</f>
        <v>0</v>
      </c>
      <c r="G13" s="125">
        <f>'Form 6A'!I60</f>
        <v>0</v>
      </c>
      <c r="H13" s="125">
        <f>'Form 6A'!J60</f>
        <v>0</v>
      </c>
      <c r="I13" s="125">
        <f>'Form 6A'!K60</f>
        <v>0</v>
      </c>
      <c r="J13" s="125">
        <f>'Form 6A'!L60</f>
        <v>0</v>
      </c>
      <c r="K13" s="125">
        <f>'Form 6B'!F61</f>
        <v>0</v>
      </c>
      <c r="L13" s="125">
        <f>'Form 6B'!G61</f>
        <v>0</v>
      </c>
      <c r="M13" s="125">
        <f>'Form 6B'!H61</f>
        <v>0</v>
      </c>
      <c r="N13" s="125">
        <f>'Form 6B'!I61</f>
        <v>0</v>
      </c>
      <c r="O13" s="125">
        <f>+'Form 6C'!F60</f>
        <v>0</v>
      </c>
      <c r="P13" s="125">
        <f>+'Form 6C'!G60</f>
        <v>0</v>
      </c>
      <c r="Q13" s="125">
        <f>+'Form 6C'!H60</f>
        <v>0</v>
      </c>
      <c r="R13" s="125">
        <f>'Form 6C'!I60</f>
        <v>0</v>
      </c>
      <c r="S13" s="125">
        <f>'Form 6D'!G60</f>
        <v>0</v>
      </c>
      <c r="T13" s="125">
        <f t="shared" si="0"/>
        <v>0</v>
      </c>
      <c r="V13" s="286">
        <f>SUM(T13)-'4 Capital'!I110</f>
        <v>0</v>
      </c>
      <c r="W13" s="298" t="s">
        <v>274</v>
      </c>
    </row>
    <row r="14" spans="2:23" s="1" customFormat="1" ht="18.75" customHeight="1" x14ac:dyDescent="0.3">
      <c r="B14" s="124"/>
      <c r="C14" s="1" t="s">
        <v>275</v>
      </c>
      <c r="D14" s="125">
        <f>'Form 6A'!F66</f>
        <v>0</v>
      </c>
      <c r="E14" s="125">
        <f>'Form 6A'!G66</f>
        <v>0</v>
      </c>
      <c r="F14" s="125">
        <f>'Form 6A'!H66</f>
        <v>0</v>
      </c>
      <c r="G14" s="125">
        <f>'Form 6A'!I66</f>
        <v>0</v>
      </c>
      <c r="H14" s="125">
        <f>'Form 6A'!J66</f>
        <v>0</v>
      </c>
      <c r="I14" s="125">
        <f>'Form 6A'!K66</f>
        <v>0</v>
      </c>
      <c r="J14" s="125">
        <f>'Form 6A'!L66</f>
        <v>0</v>
      </c>
      <c r="K14" s="125">
        <f>'Form 6B'!F67</f>
        <v>0</v>
      </c>
      <c r="L14" s="125">
        <f>'Form 6B'!G67</f>
        <v>0</v>
      </c>
      <c r="M14" s="125">
        <f>'Form 6B'!H67</f>
        <v>0</v>
      </c>
      <c r="N14" s="125">
        <f>'Form 6B'!I67</f>
        <v>0</v>
      </c>
      <c r="O14" s="125">
        <f>+'Form 6C'!F66</f>
        <v>0</v>
      </c>
      <c r="P14" s="125">
        <f>+'Form 6C'!G66</f>
        <v>0</v>
      </c>
      <c r="Q14" s="125">
        <f>+'Form 6C'!H66</f>
        <v>0</v>
      </c>
      <c r="R14" s="125">
        <f>'Form 6C'!I66</f>
        <v>0</v>
      </c>
      <c r="S14" s="125">
        <f>'Form 6D'!G66</f>
        <v>0</v>
      </c>
      <c r="T14" s="125">
        <f t="shared" si="0"/>
        <v>0</v>
      </c>
    </row>
    <row r="15" spans="2:23" s="1" customFormat="1" ht="18.75" customHeight="1" x14ac:dyDescent="0.3">
      <c r="B15" s="124"/>
      <c r="C15" s="1" t="s">
        <v>276</v>
      </c>
      <c r="D15" s="127">
        <f>'Form 6A'!F72</f>
        <v>0</v>
      </c>
      <c r="E15" s="127">
        <f>'Form 6A'!G72</f>
        <v>0</v>
      </c>
      <c r="F15" s="127">
        <f>'Form 6A'!H72</f>
        <v>0</v>
      </c>
      <c r="G15" s="127">
        <f>'Form 6A'!I72</f>
        <v>0</v>
      </c>
      <c r="H15" s="127">
        <f>'Form 6A'!J72</f>
        <v>0</v>
      </c>
      <c r="I15" s="127">
        <f>'Form 6A'!K72</f>
        <v>0</v>
      </c>
      <c r="J15" s="127">
        <f>'Form 6A'!L72</f>
        <v>0</v>
      </c>
      <c r="K15" s="127">
        <f>'Form 6B'!F73</f>
        <v>0</v>
      </c>
      <c r="L15" s="127">
        <f>'Form 6B'!G73</f>
        <v>0</v>
      </c>
      <c r="M15" s="127">
        <f>'Form 6B'!H73</f>
        <v>0</v>
      </c>
      <c r="N15" s="127">
        <f>'Form 6B'!I73</f>
        <v>0</v>
      </c>
      <c r="O15" s="127">
        <f>+'Form 6C'!F72</f>
        <v>0</v>
      </c>
      <c r="P15" s="127">
        <f>+'Form 6C'!G72</f>
        <v>0</v>
      </c>
      <c r="Q15" s="127">
        <f>+'Form 6C'!H72</f>
        <v>0</v>
      </c>
      <c r="R15" s="127">
        <f>'Form 6C'!I72</f>
        <v>0</v>
      </c>
      <c r="S15" s="127">
        <f>'Form 6D'!G72</f>
        <v>0</v>
      </c>
      <c r="T15" s="127">
        <f t="shared" si="0"/>
        <v>0</v>
      </c>
    </row>
    <row r="16" spans="2:23" s="1" customFormat="1" ht="18.75" customHeight="1" x14ac:dyDescent="0.3">
      <c r="B16" s="122" t="s">
        <v>277</v>
      </c>
      <c r="D16" s="125">
        <f>SUM(D9:D15)</f>
        <v>0</v>
      </c>
      <c r="E16" s="125">
        <f t="shared" ref="E16:S16" si="1">SUM(E9:E15)</f>
        <v>0</v>
      </c>
      <c r="F16" s="125">
        <f t="shared" si="1"/>
        <v>0</v>
      </c>
      <c r="G16" s="125">
        <f t="shared" ref="G16:J16" si="2">SUM(G9:G15)</f>
        <v>0</v>
      </c>
      <c r="H16" s="125">
        <f t="shared" si="2"/>
        <v>0</v>
      </c>
      <c r="I16" s="125">
        <f t="shared" si="2"/>
        <v>0</v>
      </c>
      <c r="J16" s="125">
        <f t="shared" si="2"/>
        <v>0</v>
      </c>
      <c r="K16" s="125">
        <f t="shared" si="1"/>
        <v>0</v>
      </c>
      <c r="L16" s="125">
        <f>SUM(L9:L15)</f>
        <v>0</v>
      </c>
      <c r="M16" s="125">
        <f>SUM(M9:M15)</f>
        <v>0</v>
      </c>
      <c r="N16" s="125">
        <f>SUM(N9:N15)</f>
        <v>0</v>
      </c>
      <c r="O16" s="125">
        <f t="shared" si="1"/>
        <v>0</v>
      </c>
      <c r="P16" s="125">
        <f t="shared" si="1"/>
        <v>0</v>
      </c>
      <c r="Q16" s="125">
        <f t="shared" si="1"/>
        <v>0</v>
      </c>
      <c r="R16" s="125">
        <f t="shared" si="1"/>
        <v>0</v>
      </c>
      <c r="S16" s="125">
        <f t="shared" si="1"/>
        <v>0</v>
      </c>
      <c r="T16" s="125">
        <f>SUM(T9:T15)</f>
        <v>0</v>
      </c>
    </row>
    <row r="17" spans="2:24" s="1" customFormat="1" ht="13.5" customHeight="1" x14ac:dyDescent="0.3">
      <c r="B17" s="122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</row>
    <row r="18" spans="2:24" s="1" customFormat="1" ht="18.75" customHeight="1" x14ac:dyDescent="0.3">
      <c r="B18" s="128" t="s">
        <v>445</v>
      </c>
      <c r="D18" s="125">
        <f>'Form 6A'!F76</f>
        <v>0</v>
      </c>
      <c r="E18" s="125">
        <f>'Form 6A'!G76</f>
        <v>0</v>
      </c>
      <c r="F18" s="125">
        <f>'Form 6A'!H76</f>
        <v>0</v>
      </c>
      <c r="G18" s="125">
        <f>'Form 6A'!I76</f>
        <v>0</v>
      </c>
      <c r="H18" s="125">
        <f>'Form 6A'!J76</f>
        <v>0</v>
      </c>
      <c r="I18" s="125">
        <f>'Form 6A'!K76</f>
        <v>0</v>
      </c>
      <c r="J18" s="125">
        <f>'Form 6A'!L76</f>
        <v>0</v>
      </c>
      <c r="K18" s="125">
        <f>'Form 6B'!F77</f>
        <v>0</v>
      </c>
      <c r="L18" s="125">
        <f>'Form 6B'!G77</f>
        <v>0</v>
      </c>
      <c r="M18" s="125">
        <f>'Form 6B'!H77</f>
        <v>0</v>
      </c>
      <c r="N18" s="125">
        <f>'Form 6B'!I77</f>
        <v>0</v>
      </c>
      <c r="O18" s="125">
        <f>+'Form 6C'!F76</f>
        <v>0</v>
      </c>
      <c r="P18" s="125">
        <f>+'Form 6C'!G76</f>
        <v>0</v>
      </c>
      <c r="Q18" s="125">
        <f>+'Form 6C'!H76</f>
        <v>0</v>
      </c>
      <c r="R18" s="125">
        <f>'Form 6C'!I76</f>
        <v>0</v>
      </c>
      <c r="S18" s="125">
        <f>'Form 6D'!G76</f>
        <v>0</v>
      </c>
      <c r="T18" s="125">
        <f>SUM(D18:S18)</f>
        <v>0</v>
      </c>
    </row>
    <row r="19" spans="2:24" s="1" customFormat="1" ht="13.5" customHeight="1" x14ac:dyDescent="0.3">
      <c r="B19" s="124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</row>
    <row r="20" spans="2:24" s="1" customFormat="1" ht="18.75" customHeight="1" x14ac:dyDescent="0.3">
      <c r="B20" s="122" t="s">
        <v>278</v>
      </c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</row>
    <row r="21" spans="2:24" s="1" customFormat="1" ht="18.75" customHeight="1" x14ac:dyDescent="0.3">
      <c r="B21" s="122"/>
      <c r="C21" s="1" t="s">
        <v>279</v>
      </c>
      <c r="D21" s="125">
        <f>'Form 6A'!F80</f>
        <v>0</v>
      </c>
      <c r="E21" s="125">
        <f>'Form 6A'!G80</f>
        <v>0</v>
      </c>
      <c r="F21" s="125">
        <f>'Form 6A'!H80</f>
        <v>0</v>
      </c>
      <c r="G21" s="125">
        <f>'Form 6A'!I80</f>
        <v>0</v>
      </c>
      <c r="H21" s="125">
        <f>'Form 6A'!J80</f>
        <v>0</v>
      </c>
      <c r="I21" s="125">
        <f>'Form 6A'!K80</f>
        <v>0</v>
      </c>
      <c r="J21" s="125">
        <f>'Form 6A'!L80</f>
        <v>0</v>
      </c>
      <c r="K21" s="125">
        <f>'Form 6B'!F81</f>
        <v>0</v>
      </c>
      <c r="L21" s="125">
        <f>'Form 6B'!G81</f>
        <v>0</v>
      </c>
      <c r="M21" s="125">
        <f>'Form 6B'!H81</f>
        <v>0</v>
      </c>
      <c r="N21" s="125">
        <f>'Form 6B'!I81</f>
        <v>0</v>
      </c>
      <c r="O21" s="125">
        <f>+'Form 6C'!F80</f>
        <v>0</v>
      </c>
      <c r="P21" s="125">
        <f>+'Form 6C'!G80</f>
        <v>0</v>
      </c>
      <c r="Q21" s="125">
        <f>+'Form 6C'!H80</f>
        <v>0</v>
      </c>
      <c r="R21" s="125">
        <f>'Form 6C'!I80</f>
        <v>0</v>
      </c>
      <c r="S21" s="125">
        <f>'Form 6D'!G80</f>
        <v>0</v>
      </c>
      <c r="T21" s="125">
        <f>SUM(D21:S21)</f>
        <v>0</v>
      </c>
      <c r="V21" s="298"/>
      <c r="W21" s="298"/>
      <c r="X21" s="298"/>
    </row>
    <row r="22" spans="2:24" s="1" customFormat="1" ht="18.75" customHeight="1" x14ac:dyDescent="0.3">
      <c r="B22" s="122"/>
      <c r="C22" s="1" t="s">
        <v>280</v>
      </c>
      <c r="D22" s="125">
        <f>'Form 6A'!F85</f>
        <v>0</v>
      </c>
      <c r="E22" s="125">
        <f>'Form 6A'!G85</f>
        <v>0</v>
      </c>
      <c r="F22" s="125">
        <f>'Form 6A'!H85</f>
        <v>0</v>
      </c>
      <c r="G22" s="125">
        <f>'Form 6A'!I85</f>
        <v>0</v>
      </c>
      <c r="H22" s="125">
        <f>'Form 6A'!J85</f>
        <v>0</v>
      </c>
      <c r="I22" s="125">
        <f>'Form 6A'!K85</f>
        <v>0</v>
      </c>
      <c r="J22" s="125">
        <f>'Form 6A'!L85</f>
        <v>0</v>
      </c>
      <c r="K22" s="125">
        <f>'Form 6B'!F86</f>
        <v>0</v>
      </c>
      <c r="L22" s="125">
        <f>'Form 6B'!G86</f>
        <v>0</v>
      </c>
      <c r="M22" s="125">
        <f>'Form 6B'!H86</f>
        <v>0</v>
      </c>
      <c r="N22" s="125">
        <f>'Form 6B'!I86</f>
        <v>0</v>
      </c>
      <c r="O22" s="125">
        <f>+'Form 6C'!F85</f>
        <v>0</v>
      </c>
      <c r="P22" s="125">
        <f>+'Form 6C'!G85</f>
        <v>0</v>
      </c>
      <c r="Q22" s="125">
        <f>+'Form 6C'!H85</f>
        <v>0</v>
      </c>
      <c r="R22" s="125">
        <f>'Form 6C'!I85</f>
        <v>0</v>
      </c>
      <c r="S22" s="125">
        <f>'Form 6D'!G85</f>
        <v>0</v>
      </c>
      <c r="T22" s="125">
        <f>SUM(D22:S22)</f>
        <v>0</v>
      </c>
    </row>
    <row r="23" spans="2:24" s="1" customFormat="1" ht="19.5" customHeight="1" x14ac:dyDescent="0.3">
      <c r="B23" s="124"/>
      <c r="C23" s="1" t="s">
        <v>281</v>
      </c>
      <c r="D23" s="127">
        <f>'Form 6A'!F91</f>
        <v>0</v>
      </c>
      <c r="E23" s="127">
        <f>'Form 6A'!G91</f>
        <v>0</v>
      </c>
      <c r="F23" s="127">
        <f>'Form 6A'!H91</f>
        <v>0</v>
      </c>
      <c r="G23" s="127">
        <f>'Form 6A'!I91</f>
        <v>0</v>
      </c>
      <c r="H23" s="127">
        <f>'Form 6A'!J91</f>
        <v>0</v>
      </c>
      <c r="I23" s="127">
        <f>'Form 6A'!K91</f>
        <v>0</v>
      </c>
      <c r="J23" s="127">
        <f>'Form 6A'!L91</f>
        <v>0</v>
      </c>
      <c r="K23" s="127">
        <f>'Form 6B'!F92</f>
        <v>0</v>
      </c>
      <c r="L23" s="127">
        <f>'Form 6B'!G92</f>
        <v>0</v>
      </c>
      <c r="M23" s="127">
        <f>'Form 6B'!H92</f>
        <v>0</v>
      </c>
      <c r="N23" s="127">
        <f>'Form 6B'!I92</f>
        <v>0</v>
      </c>
      <c r="O23" s="127">
        <f>+'Form 6C'!F91</f>
        <v>0</v>
      </c>
      <c r="P23" s="127">
        <f>+'Form 6C'!G91</f>
        <v>0</v>
      </c>
      <c r="Q23" s="127">
        <f>+'Form 6C'!H91</f>
        <v>0</v>
      </c>
      <c r="R23" s="127">
        <f>'Form 6C'!I91</f>
        <v>0</v>
      </c>
      <c r="S23" s="127">
        <f>'Form 6D'!G91</f>
        <v>0</v>
      </c>
      <c r="T23" s="127">
        <f>SUM(D23:S23)</f>
        <v>0</v>
      </c>
    </row>
    <row r="24" spans="2:24" s="1" customFormat="1" ht="18.75" customHeight="1" x14ac:dyDescent="0.3">
      <c r="B24" s="122" t="s">
        <v>282</v>
      </c>
      <c r="D24" s="125">
        <f t="shared" ref="D24:Q24" si="3">SUM(D21:D23)</f>
        <v>0</v>
      </c>
      <c r="E24" s="125">
        <f t="shared" si="3"/>
        <v>0</v>
      </c>
      <c r="F24" s="125">
        <f t="shared" si="3"/>
        <v>0</v>
      </c>
      <c r="G24" s="125">
        <f t="shared" si="3"/>
        <v>0</v>
      </c>
      <c r="H24" s="125">
        <f t="shared" ref="H24:J24" si="4">SUM(H21:H23)</f>
        <v>0</v>
      </c>
      <c r="I24" s="125">
        <f t="shared" si="4"/>
        <v>0</v>
      </c>
      <c r="J24" s="125">
        <f t="shared" si="4"/>
        <v>0</v>
      </c>
      <c r="K24" s="125">
        <f t="shared" si="3"/>
        <v>0</v>
      </c>
      <c r="L24" s="125">
        <f t="shared" si="3"/>
        <v>0</v>
      </c>
      <c r="M24" s="125">
        <f t="shared" si="3"/>
        <v>0</v>
      </c>
      <c r="N24" s="125">
        <f t="shared" si="3"/>
        <v>0</v>
      </c>
      <c r="O24" s="125">
        <f t="shared" si="3"/>
        <v>0</v>
      </c>
      <c r="P24" s="125">
        <f t="shared" si="3"/>
        <v>0</v>
      </c>
      <c r="Q24" s="125">
        <f t="shared" si="3"/>
        <v>0</v>
      </c>
      <c r="R24" s="125">
        <f>SUM(R21:R23)</f>
        <v>0</v>
      </c>
      <c r="S24" s="125">
        <f>SUM(S21:S23)</f>
        <v>0</v>
      </c>
      <c r="T24" s="125">
        <f>SUM(T21:T23)</f>
        <v>0</v>
      </c>
    </row>
    <row r="25" spans="2:24" s="1" customFormat="1" ht="12.75" customHeight="1" x14ac:dyDescent="0.3">
      <c r="B25" s="122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</row>
    <row r="26" spans="2:24" s="1" customFormat="1" x14ac:dyDescent="0.3">
      <c r="B26" s="428" t="s">
        <v>283</v>
      </c>
      <c r="C26" s="428"/>
      <c r="D26" s="125">
        <f t="shared" ref="D26:S26" si="5">IF(D18="","",D16+D18+D24)</f>
        <v>0</v>
      </c>
      <c r="E26" s="125">
        <f t="shared" si="5"/>
        <v>0</v>
      </c>
      <c r="F26" s="125">
        <f t="shared" si="5"/>
        <v>0</v>
      </c>
      <c r="G26" s="125">
        <f t="shared" si="5"/>
        <v>0</v>
      </c>
      <c r="H26" s="125">
        <f t="shared" ref="H26:J26" si="6">IF(H18="","",H16+H18+H24)</f>
        <v>0</v>
      </c>
      <c r="I26" s="125">
        <f t="shared" si="6"/>
        <v>0</v>
      </c>
      <c r="J26" s="125">
        <f t="shared" si="6"/>
        <v>0</v>
      </c>
      <c r="K26" s="125">
        <f t="shared" si="5"/>
        <v>0</v>
      </c>
      <c r="L26" s="125">
        <f t="shared" si="5"/>
        <v>0</v>
      </c>
      <c r="M26" s="125">
        <f t="shared" si="5"/>
        <v>0</v>
      </c>
      <c r="N26" s="125">
        <f t="shared" si="5"/>
        <v>0</v>
      </c>
      <c r="O26" s="125">
        <f t="shared" si="5"/>
        <v>0</v>
      </c>
      <c r="P26" s="125">
        <f t="shared" si="5"/>
        <v>0</v>
      </c>
      <c r="Q26" s="125">
        <f t="shared" si="5"/>
        <v>0</v>
      </c>
      <c r="R26" s="125">
        <f t="shared" si="5"/>
        <v>0</v>
      </c>
      <c r="S26" s="125">
        <f t="shared" si="5"/>
        <v>0</v>
      </c>
      <c r="T26" s="125">
        <f>IF(T18="","",T16+T18+T24)</f>
        <v>0</v>
      </c>
      <c r="V26" s="286">
        <f>T26-'Form 6'!F96</f>
        <v>0</v>
      </c>
      <c r="W26" s="298" t="s">
        <v>274</v>
      </c>
    </row>
    <row r="27" spans="2:24" s="1" customFormat="1" x14ac:dyDescent="0.3">
      <c r="B27" s="129"/>
      <c r="C27" s="130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V27" s="286"/>
      <c r="W27" s="298"/>
    </row>
    <row r="28" spans="2:24" s="1" customFormat="1" ht="12.75" customHeight="1" x14ac:dyDescent="0.3">
      <c r="B28" s="122" t="s">
        <v>444</v>
      </c>
      <c r="D28" s="131" t="s">
        <v>284</v>
      </c>
      <c r="E28" s="131" t="s">
        <v>284</v>
      </c>
      <c r="F28" s="131" t="s">
        <v>284</v>
      </c>
      <c r="G28" s="131" t="s">
        <v>284</v>
      </c>
      <c r="H28" s="131" t="s">
        <v>284</v>
      </c>
      <c r="I28" s="131" t="s">
        <v>284</v>
      </c>
      <c r="J28" s="131" t="s">
        <v>284</v>
      </c>
      <c r="K28" s="131" t="s">
        <v>284</v>
      </c>
      <c r="L28" s="131" t="s">
        <v>284</v>
      </c>
      <c r="M28" s="131" t="s">
        <v>284</v>
      </c>
      <c r="N28" s="131" t="s">
        <v>284</v>
      </c>
      <c r="O28" s="131" t="s">
        <v>284</v>
      </c>
      <c r="P28" s="131" t="s">
        <v>284</v>
      </c>
      <c r="Q28" s="131" t="s">
        <v>284</v>
      </c>
      <c r="R28" s="131" t="s">
        <v>284</v>
      </c>
      <c r="S28" s="131" t="s">
        <v>284</v>
      </c>
      <c r="T28" s="125">
        <f>'Form 6'!F98</f>
        <v>38000000</v>
      </c>
    </row>
    <row r="29" spans="2:24" s="1" customFormat="1" ht="13.5" customHeight="1" x14ac:dyDescent="0.3">
      <c r="B29" s="129"/>
      <c r="C29" s="130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</row>
    <row r="30" spans="2:24" s="1" customFormat="1" ht="13.5" customHeight="1" x14ac:dyDescent="0.3">
      <c r="B30" s="122" t="s">
        <v>446</v>
      </c>
      <c r="C30" s="130"/>
      <c r="D30" s="131" t="s">
        <v>284</v>
      </c>
      <c r="E30" s="131" t="s">
        <v>284</v>
      </c>
      <c r="F30" s="131" t="s">
        <v>284</v>
      </c>
      <c r="G30" s="131" t="s">
        <v>284</v>
      </c>
      <c r="H30" s="131" t="s">
        <v>284</v>
      </c>
      <c r="I30" s="131" t="s">
        <v>284</v>
      </c>
      <c r="J30" s="131" t="s">
        <v>284</v>
      </c>
      <c r="K30" s="131" t="s">
        <v>284</v>
      </c>
      <c r="L30" s="131" t="s">
        <v>284</v>
      </c>
      <c r="M30" s="131" t="s">
        <v>284</v>
      </c>
      <c r="N30" s="131" t="s">
        <v>284</v>
      </c>
      <c r="O30" s="131" t="s">
        <v>284</v>
      </c>
      <c r="P30" s="131" t="s">
        <v>284</v>
      </c>
      <c r="Q30" s="131" t="s">
        <v>284</v>
      </c>
      <c r="R30" s="131" t="s">
        <v>284</v>
      </c>
      <c r="S30" s="131" t="s">
        <v>284</v>
      </c>
      <c r="T30" s="125">
        <f>T26+T28</f>
        <v>38000000</v>
      </c>
    </row>
    <row r="31" spans="2:24" s="1" customFormat="1" ht="13.5" customHeight="1" x14ac:dyDescent="0.3">
      <c r="B31" s="129"/>
      <c r="C31" s="130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</row>
    <row r="32" spans="2:24" s="1" customFormat="1" ht="18.600000000000001" customHeight="1" x14ac:dyDescent="0.3">
      <c r="B32" s="128" t="s">
        <v>449</v>
      </c>
      <c r="D32" s="131" t="s">
        <v>284</v>
      </c>
      <c r="E32" s="131" t="s">
        <v>284</v>
      </c>
      <c r="F32" s="131" t="s">
        <v>284</v>
      </c>
      <c r="G32" s="131" t="s">
        <v>284</v>
      </c>
      <c r="H32" s="131" t="s">
        <v>284</v>
      </c>
      <c r="I32" s="131" t="s">
        <v>284</v>
      </c>
      <c r="J32" s="131" t="s">
        <v>284</v>
      </c>
      <c r="K32" s="131" t="s">
        <v>284</v>
      </c>
      <c r="L32" s="131" t="s">
        <v>284</v>
      </c>
      <c r="M32" s="131" t="s">
        <v>284</v>
      </c>
      <c r="N32" s="131" t="s">
        <v>284</v>
      </c>
      <c r="O32" s="131" t="s">
        <v>284</v>
      </c>
      <c r="P32" s="131" t="s">
        <v>284</v>
      </c>
      <c r="Q32" s="131" t="s">
        <v>284</v>
      </c>
      <c r="R32" s="131" t="s">
        <v>284</v>
      </c>
      <c r="S32" s="131" t="s">
        <v>284</v>
      </c>
      <c r="T32" s="370">
        <f>T18/T30</f>
        <v>0</v>
      </c>
    </row>
    <row r="33" spans="2:20" s="1" customFormat="1" ht="13.5" customHeight="1" x14ac:dyDescent="0.3">
      <c r="B33" s="256"/>
      <c r="C33" s="86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</row>
    <row r="34" spans="2:20" s="1" customFormat="1" ht="18.75" customHeight="1" x14ac:dyDescent="0.3">
      <c r="B34" s="132" t="s">
        <v>285</v>
      </c>
      <c r="C34" s="133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</row>
  </sheetData>
  <mergeCells count="4">
    <mergeCell ref="B26:C26"/>
    <mergeCell ref="O5:R5"/>
    <mergeCell ref="K5:N5"/>
    <mergeCell ref="D5:J5"/>
  </mergeCells>
  <phoneticPr fontId="0" type="noConversion"/>
  <printOptions horizontalCentered="1"/>
  <pageMargins left="0.18" right="0" top="0.46" bottom="0.32" header="0.28000000000000003" footer="0.15"/>
  <pageSetup scale="50" orientation="landscape" r:id="rId1"/>
  <headerFooter alignWithMargins="0">
    <oddHeader>&amp;C&amp;"Book Antiqua,Bold"Form 5</oddHeader>
    <oddFooter>&amp;R&amp;8Page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27"/>
  </sheetPr>
  <dimension ref="A1:V117"/>
  <sheetViews>
    <sheetView topLeftCell="A67" workbookViewId="0">
      <selection activeCell="G98" sqref="G98"/>
    </sheetView>
  </sheetViews>
  <sheetFormatPr defaultColWidth="9.109375" defaultRowHeight="13.8" x14ac:dyDescent="0.3"/>
  <cols>
    <col min="1" max="1" width="2.6640625" style="1" customWidth="1"/>
    <col min="2" max="2" width="3.6640625" style="1" customWidth="1"/>
    <col min="3" max="3" width="43.109375" style="1" customWidth="1"/>
    <col min="4" max="4" width="10.88671875" style="1" customWidth="1"/>
    <col min="5" max="5" width="5.88671875" style="1" customWidth="1"/>
    <col min="6" max="6" width="26.44140625" style="135" customWidth="1"/>
    <col min="7" max="7" width="2.109375" style="1" customWidth="1"/>
    <col min="8" max="8" width="13.88671875" style="1" bestFit="1" customWidth="1"/>
    <col min="9" max="9" width="11.88671875" style="1" bestFit="1" customWidth="1"/>
    <col min="10" max="10" width="23.33203125" style="1" customWidth="1"/>
    <col min="11" max="11" width="18.6640625" style="1" customWidth="1"/>
    <col min="12" max="12" width="20.109375" style="1" customWidth="1"/>
    <col min="13" max="15" width="9.109375" style="1"/>
    <col min="16" max="16" width="14.33203125" style="1" customWidth="1"/>
    <col min="17" max="17" width="12.44140625" style="1" bestFit="1" customWidth="1"/>
    <col min="18" max="19" width="12.88671875" style="1" customWidth="1"/>
    <col min="20" max="20" width="28.88671875" style="1" customWidth="1"/>
    <col min="21" max="22" width="15" style="1" customWidth="1"/>
    <col min="23" max="16384" width="9.109375" style="1"/>
  </cols>
  <sheetData>
    <row r="1" spans="1:22" ht="17.25" customHeight="1" x14ac:dyDescent="0.3">
      <c r="A1" s="23" t="s">
        <v>286</v>
      </c>
      <c r="B1" s="23"/>
      <c r="C1" s="23"/>
      <c r="D1" s="23"/>
      <c r="E1" s="23"/>
      <c r="F1" s="2" t="str">
        <f>'2 Op_Statistics'!$U$1</f>
        <v xml:space="preserve">RecycleSmart Base </v>
      </c>
    </row>
    <row r="2" spans="1:22" ht="17.25" customHeight="1" x14ac:dyDescent="0.3">
      <c r="A2" s="23" t="str">
        <f>'1 Gen_Info'!B2</f>
        <v xml:space="preserve">Proposer Name: </v>
      </c>
      <c r="C2" s="23"/>
      <c r="D2" s="23"/>
      <c r="F2" s="1"/>
    </row>
    <row r="3" spans="1:22" ht="9.75" customHeight="1" x14ac:dyDescent="0.3"/>
    <row r="4" spans="1:22" x14ac:dyDescent="0.3">
      <c r="B4" s="434" t="s">
        <v>448</v>
      </c>
      <c r="C4" s="434"/>
      <c r="D4" s="434"/>
      <c r="E4" s="434"/>
      <c r="F4" s="435"/>
    </row>
    <row r="5" spans="1:22" ht="14.4" thickBot="1" x14ac:dyDescent="0.35"/>
    <row r="6" spans="1:22" ht="15.75" customHeight="1" thickBot="1" x14ac:dyDescent="0.35">
      <c r="A6" s="432" t="s">
        <v>288</v>
      </c>
      <c r="B6" s="432"/>
      <c r="C6" s="432"/>
      <c r="D6" s="432"/>
      <c r="E6" s="432"/>
      <c r="F6" s="312" t="s">
        <v>289</v>
      </c>
    </row>
    <row r="7" spans="1:22" ht="48.75" customHeight="1" thickBot="1" x14ac:dyDescent="0.35">
      <c r="A7" s="433"/>
      <c r="B7" s="433"/>
      <c r="C7" s="433"/>
      <c r="D7" s="433"/>
      <c r="E7" s="433"/>
      <c r="F7" s="355" t="str">
        <f>'5 Comp'!C6</f>
        <v>REPORT FOR RY 1 
(12-MONTH PERIOD ENDING FEB. 29, 2028) IN 2025 DOLLARS</v>
      </c>
    </row>
    <row r="8" spans="1:22" ht="20.100000000000001" customHeight="1" x14ac:dyDescent="0.3">
      <c r="A8" s="144"/>
      <c r="B8" s="365"/>
      <c r="F8" s="366" t="s">
        <v>443</v>
      </c>
    </row>
    <row r="9" spans="1:22" ht="5.25" customHeight="1" x14ac:dyDescent="0.3">
      <c r="A9" s="144"/>
      <c r="F9" s="367"/>
    </row>
    <row r="10" spans="1:22" x14ac:dyDescent="0.3">
      <c r="A10" s="144" t="s">
        <v>290</v>
      </c>
      <c r="F10" s="147"/>
    </row>
    <row r="11" spans="1:22" x14ac:dyDescent="0.3">
      <c r="A11" s="144"/>
      <c r="B11" s="1" t="s">
        <v>291</v>
      </c>
      <c r="F11" s="150">
        <f>'Form 6A'!M10+'Form 6B'!J10+'Form 6C'!J10+'Form 6D'!G10</f>
        <v>0</v>
      </c>
      <c r="G11" s="213"/>
      <c r="K11" s="216"/>
      <c r="L11" s="216"/>
      <c r="P11" s="135"/>
      <c r="Q11" s="265"/>
      <c r="R11" s="265"/>
      <c r="S11" s="135"/>
      <c r="U11" s="266"/>
      <c r="V11" s="212"/>
    </row>
    <row r="12" spans="1:22" x14ac:dyDescent="0.3">
      <c r="A12" s="144"/>
      <c r="B12" s="1" t="s">
        <v>292</v>
      </c>
      <c r="F12" s="150">
        <f>'Form 6A'!M11+'Form 6B'!J11+'Form 6C'!J11+'Form 6D'!G11</f>
        <v>0</v>
      </c>
      <c r="G12" s="213"/>
      <c r="K12" s="216"/>
      <c r="L12" s="216"/>
      <c r="P12" s="135"/>
      <c r="Q12" s="265"/>
      <c r="R12" s="265"/>
      <c r="S12" s="135"/>
      <c r="U12" s="266"/>
      <c r="V12" s="212"/>
    </row>
    <row r="13" spans="1:22" x14ac:dyDescent="0.3">
      <c r="A13" s="144"/>
      <c r="B13" s="1" t="s">
        <v>293</v>
      </c>
      <c r="F13" s="150">
        <f>'Form 6A'!M12+'Form 6B'!J12+'Form 6C'!J12+'Form 6D'!G12</f>
        <v>0</v>
      </c>
      <c r="G13" s="213"/>
      <c r="K13" s="216"/>
      <c r="L13" s="216"/>
      <c r="P13" s="135"/>
      <c r="Q13" s="265"/>
      <c r="R13" s="265"/>
      <c r="S13" s="135"/>
      <c r="U13" s="266"/>
      <c r="V13" s="212"/>
    </row>
    <row r="14" spans="1:22" x14ac:dyDescent="0.3">
      <c r="A14" s="144"/>
      <c r="B14" s="1" t="s">
        <v>294</v>
      </c>
      <c r="F14" s="150">
        <f>'Form 6A'!M13+'Form 6B'!J13+'Form 6C'!J13+'Form 6D'!G13</f>
        <v>0</v>
      </c>
      <c r="G14" s="213"/>
      <c r="K14" s="216"/>
      <c r="L14" s="216"/>
      <c r="P14" s="135"/>
      <c r="Q14" s="265"/>
      <c r="R14" s="265"/>
      <c r="S14" s="135"/>
      <c r="U14" s="266"/>
      <c r="V14" s="212"/>
    </row>
    <row r="15" spans="1:22" x14ac:dyDescent="0.3">
      <c r="A15" s="144"/>
      <c r="B15" s="1" t="s">
        <v>295</v>
      </c>
      <c r="F15" s="150">
        <f>'Form 6A'!M14+'Form 6B'!J14+'Form 6C'!J14+'Form 6D'!G14</f>
        <v>0</v>
      </c>
      <c r="G15" s="213"/>
      <c r="K15" s="216"/>
      <c r="L15" s="216"/>
      <c r="P15" s="135"/>
      <c r="Q15" s="265"/>
      <c r="R15" s="265"/>
      <c r="S15" s="135"/>
      <c r="U15" s="266"/>
      <c r="V15" s="212"/>
    </row>
    <row r="16" spans="1:22" x14ac:dyDescent="0.3">
      <c r="A16" s="144"/>
      <c r="B16" s="1" t="s">
        <v>296</v>
      </c>
      <c r="F16" s="150">
        <f>'Form 6A'!M15+'Form 6B'!J15+'Form 6C'!J15+'Form 6D'!G15</f>
        <v>0</v>
      </c>
      <c r="G16" s="213"/>
      <c r="K16" s="216"/>
      <c r="L16" s="216"/>
      <c r="P16" s="135"/>
      <c r="Q16" s="265"/>
      <c r="R16" s="265"/>
      <c r="S16" s="135"/>
      <c r="U16" s="266"/>
      <c r="V16" s="212"/>
    </row>
    <row r="17" spans="1:22" x14ac:dyDescent="0.3">
      <c r="A17" s="144"/>
      <c r="B17" s="1" t="s">
        <v>297</v>
      </c>
      <c r="F17" s="150">
        <f>'Form 6A'!M16+'Form 6B'!J16+'Form 6C'!J16+'Form 6D'!G16</f>
        <v>0</v>
      </c>
      <c r="G17" s="213"/>
      <c r="K17" s="216"/>
      <c r="L17" s="216"/>
      <c r="P17" s="135"/>
      <c r="Q17" s="265"/>
      <c r="R17" s="265"/>
      <c r="S17" s="135"/>
      <c r="U17" s="266"/>
      <c r="V17" s="212"/>
    </row>
    <row r="18" spans="1:22" x14ac:dyDescent="0.3">
      <c r="A18" s="144"/>
      <c r="B18" s="1" t="s">
        <v>298</v>
      </c>
      <c r="F18" s="150">
        <f>'Form 6A'!M17+'Form 6B'!J17+'Form 6C'!J17+'Form 6D'!G17</f>
        <v>0</v>
      </c>
      <c r="G18" s="213"/>
      <c r="K18" s="216"/>
      <c r="L18" s="216"/>
      <c r="P18" s="135"/>
      <c r="Q18" s="265"/>
      <c r="R18" s="265"/>
      <c r="S18" s="135"/>
      <c r="U18" s="266"/>
      <c r="V18" s="212"/>
    </row>
    <row r="19" spans="1:22" x14ac:dyDescent="0.3">
      <c r="A19" s="144"/>
      <c r="B19" s="1" t="s">
        <v>299</v>
      </c>
      <c r="F19" s="150">
        <f>'Form 6A'!M18+'Form 6B'!J18+'Form 6C'!J18+'Form 6D'!G18</f>
        <v>0</v>
      </c>
      <c r="G19" s="213"/>
      <c r="K19" s="216"/>
      <c r="L19" s="216"/>
      <c r="P19" s="135"/>
      <c r="Q19" s="265"/>
      <c r="R19" s="265"/>
      <c r="S19" s="135"/>
      <c r="U19" s="266"/>
      <c r="V19" s="212"/>
    </row>
    <row r="20" spans="1:22" x14ac:dyDescent="0.3">
      <c r="A20" s="144"/>
      <c r="B20" s="1" t="s">
        <v>300</v>
      </c>
      <c r="F20" s="150">
        <f>'Form 6A'!M19+'Form 6B'!J19+'Form 6C'!J19+'Form 6D'!G19</f>
        <v>0</v>
      </c>
      <c r="G20" s="213"/>
      <c r="K20" s="216"/>
      <c r="L20" s="216"/>
      <c r="P20" s="135"/>
      <c r="Q20" s="265"/>
      <c r="R20" s="265"/>
      <c r="S20" s="135"/>
      <c r="U20" s="266"/>
      <c r="V20" s="212"/>
    </row>
    <row r="21" spans="1:22" x14ac:dyDescent="0.3">
      <c r="A21" s="144"/>
      <c r="B21" s="1" t="s">
        <v>301</v>
      </c>
      <c r="F21" s="150">
        <f>'Form 6A'!M20+'Form 6B'!J20+'Form 6C'!J20+'Form 6D'!G20</f>
        <v>0</v>
      </c>
      <c r="G21" s="213"/>
      <c r="L21" s="216"/>
      <c r="U21" s="266"/>
      <c r="V21" s="212"/>
    </row>
    <row r="22" spans="1:22" x14ac:dyDescent="0.3">
      <c r="A22" s="144" t="s">
        <v>302</v>
      </c>
      <c r="F22" s="150">
        <f>'Form 6A'!M21+'Form 6B'!J21+'Form 6C'!J21+'Form 6D'!G21</f>
        <v>0</v>
      </c>
      <c r="G22" s="213"/>
      <c r="K22" s="265"/>
      <c r="L22" s="216"/>
      <c r="U22" s="266"/>
      <c r="V22" s="212"/>
    </row>
    <row r="23" spans="1:22" ht="8.25" customHeight="1" x14ac:dyDescent="0.3">
      <c r="A23" s="144"/>
      <c r="F23" s="147"/>
      <c r="U23" s="266"/>
      <c r="V23" s="212"/>
    </row>
    <row r="24" spans="1:22" x14ac:dyDescent="0.3">
      <c r="A24" s="144" t="s">
        <v>303</v>
      </c>
      <c r="F24" s="147"/>
      <c r="G24" s="213"/>
      <c r="U24" s="266"/>
      <c r="V24" s="212"/>
    </row>
    <row r="25" spans="1:22" x14ac:dyDescent="0.3">
      <c r="A25" s="144"/>
      <c r="B25" s="1" t="str">
        <f>+'Form 6A'!B24</f>
        <v>Tires &amp; Tubes</v>
      </c>
      <c r="F25" s="150">
        <f>'Form 6A'!M24+'Form 6B'!J24+'Form 6C'!J24+'Form 6D'!G24</f>
        <v>0</v>
      </c>
      <c r="K25" s="216"/>
      <c r="L25" s="216"/>
    </row>
    <row r="26" spans="1:22" x14ac:dyDescent="0.3">
      <c r="A26" s="144"/>
      <c r="B26" s="1" t="str">
        <f>+'Form 6A'!B25</f>
        <v>Parts &amp; Supplies (fluid, oil, etc.,)</v>
      </c>
      <c r="F26" s="150">
        <f>'Form 6A'!M25+'Form 6B'!J25+'Form 6C'!J25+'Form 6D'!G25</f>
        <v>0</v>
      </c>
      <c r="K26" s="216"/>
      <c r="L26" s="216"/>
    </row>
    <row r="27" spans="1:22" x14ac:dyDescent="0.3">
      <c r="A27" s="144"/>
      <c r="B27" s="1" t="str">
        <f>+'Form 6A'!B26</f>
        <v>Taxes &amp; Licenses</v>
      </c>
      <c r="F27" s="150">
        <f>'Form 6A'!M26+'Form 6B'!J26+'Form 6C'!J26+'Form 6D'!G26</f>
        <v>0</v>
      </c>
      <c r="K27" s="216"/>
      <c r="L27" s="216"/>
    </row>
    <row r="28" spans="1:22" x14ac:dyDescent="0.3">
      <c r="A28" s="144"/>
      <c r="B28" s="1" t="str">
        <f>+'Form 6A'!B27</f>
        <v>Equipment Rental</v>
      </c>
      <c r="F28" s="150">
        <f>'Form 6A'!M27+'Form 6B'!J27+'Form 6C'!J27+'Form 6D'!G27</f>
        <v>0</v>
      </c>
      <c r="K28" s="216"/>
      <c r="L28" s="216"/>
    </row>
    <row r="29" spans="1:22" x14ac:dyDescent="0.3">
      <c r="A29" s="144"/>
      <c r="B29" s="1" t="str">
        <f>+'Form 6A'!B28</f>
        <v>Materials and Supplies</v>
      </c>
      <c r="F29" s="150">
        <f>'Form 6A'!M28+'Form 6B'!J28+'Form 6C'!J28+'Form 6D'!G28</f>
        <v>0</v>
      </c>
      <c r="K29" s="216"/>
      <c r="L29" s="216"/>
    </row>
    <row r="30" spans="1:22" x14ac:dyDescent="0.3">
      <c r="A30" s="144"/>
      <c r="B30" s="1" t="str">
        <f>+'Form 6A'!B29</f>
        <v>Hardware</v>
      </c>
      <c r="F30" s="150">
        <f>'Form 6A'!M29+'Form 6B'!J29+'Form 6C'!J29+'Form 6D'!G29</f>
        <v>0</v>
      </c>
      <c r="K30" s="216"/>
      <c r="L30" s="216"/>
    </row>
    <row r="31" spans="1:22" x14ac:dyDescent="0.3">
      <c r="A31" s="144"/>
      <c r="B31" s="1" t="str">
        <f>+'Form 6A'!B30</f>
        <v>Oil &amp; Lube</v>
      </c>
      <c r="F31" s="150">
        <f>'Form 6A'!M30+'Form 6B'!J30+'Form 6C'!J30+'Form 6D'!G30</f>
        <v>0</v>
      </c>
    </row>
    <row r="32" spans="1:22" x14ac:dyDescent="0.3">
      <c r="A32" s="144"/>
      <c r="B32" s="1" t="str">
        <f>+'Form 6A'!B31</f>
        <v>Outside Repairs</v>
      </c>
      <c r="F32" s="150">
        <f>'Form 6A'!M31+'Form 6B'!J31+'Form 6C'!J31+'Form 6D'!G31</f>
        <v>0</v>
      </c>
      <c r="K32" s="216"/>
      <c r="L32" s="216"/>
    </row>
    <row r="33" spans="1:12" x14ac:dyDescent="0.3">
      <c r="A33" s="144"/>
      <c r="B33" s="1" t="str">
        <f>+'Form 6A'!B32</f>
        <v>Truck Washing</v>
      </c>
      <c r="F33" s="150">
        <f>'Form 6A'!M32+'Form 6B'!J32+'Form 6C'!J32+'Form 6D'!G32</f>
        <v>0</v>
      </c>
      <c r="K33" s="216"/>
      <c r="L33" s="216"/>
    </row>
    <row r="34" spans="1:12" x14ac:dyDescent="0.3">
      <c r="A34" s="144"/>
      <c r="B34" s="1" t="str">
        <f>+'Form 6A'!B33</f>
        <v>Shop Cleaning</v>
      </c>
      <c r="F34" s="150">
        <f>'Form 6A'!M33+'Form 6B'!J33+'Form 6C'!J33+'Form 6D'!G33</f>
        <v>0</v>
      </c>
      <c r="K34" s="216"/>
      <c r="L34" s="216"/>
    </row>
    <row r="35" spans="1:12" x14ac:dyDescent="0.3">
      <c r="A35" s="144"/>
      <c r="B35" s="1" t="str">
        <f>+'Form 6A'!B34</f>
        <v>Shop Supplies</v>
      </c>
      <c r="F35" s="150">
        <f>'Form 6A'!M34+'Form 6B'!J34+'Form 6C'!J34+'Form 6D'!G34</f>
        <v>0</v>
      </c>
      <c r="K35" s="216"/>
      <c r="L35" s="216"/>
    </row>
    <row r="36" spans="1:12" x14ac:dyDescent="0.3">
      <c r="A36" s="144"/>
      <c r="B36" s="1" t="str">
        <f>+'Form 6A'!B35</f>
        <v>Shop Small Tools</v>
      </c>
      <c r="F36" s="150">
        <f>'Form 6A'!M35+'Form 6B'!J35+'Form 6C'!J35+'Form 6D'!G35</f>
        <v>0</v>
      </c>
      <c r="K36" s="216"/>
      <c r="L36" s="216"/>
    </row>
    <row r="37" spans="1:12" x14ac:dyDescent="0.3">
      <c r="A37" s="144" t="s">
        <v>304</v>
      </c>
      <c r="F37" s="150">
        <f>SUM(F25:F36)</f>
        <v>0</v>
      </c>
      <c r="G37" s="213"/>
      <c r="K37" s="216"/>
      <c r="L37" s="216"/>
    </row>
    <row r="38" spans="1:12" x14ac:dyDescent="0.3">
      <c r="A38" s="144"/>
      <c r="F38" s="156"/>
      <c r="G38" s="213"/>
    </row>
    <row r="39" spans="1:12" x14ac:dyDescent="0.3">
      <c r="A39" s="144" t="s">
        <v>271</v>
      </c>
      <c r="F39" s="156"/>
      <c r="G39" s="213"/>
    </row>
    <row r="40" spans="1:12" x14ac:dyDescent="0.3">
      <c r="A40" s="144"/>
      <c r="B40" s="1" t="s">
        <v>305</v>
      </c>
      <c r="F40" s="150">
        <f>'Form 6A'!M39+'Form 6B'!J40+'Form 6C'!J39+'Form 6D'!G39</f>
        <v>0</v>
      </c>
      <c r="G40" s="213"/>
    </row>
    <row r="41" spans="1:12" x14ac:dyDescent="0.3">
      <c r="A41" s="144"/>
      <c r="B41" s="1" t="s">
        <v>306</v>
      </c>
      <c r="F41" s="150">
        <f>'Form 6A'!M40+'Form 6B'!J41+'Form 6C'!J40+'Form 6D'!G40</f>
        <v>0</v>
      </c>
      <c r="G41" s="213"/>
    </row>
    <row r="42" spans="1:12" x14ac:dyDescent="0.3">
      <c r="A42" s="144"/>
      <c r="B42" s="1" t="s">
        <v>307</v>
      </c>
      <c r="F42" s="150">
        <f>'Form 6A'!M41+'Form 6B'!J42+'Form 6C'!J41+'Form 6D'!G41</f>
        <v>0</v>
      </c>
      <c r="G42" s="213"/>
    </row>
    <row r="43" spans="1:12" x14ac:dyDescent="0.3">
      <c r="A43" s="144"/>
      <c r="B43" s="1" t="s">
        <v>308</v>
      </c>
      <c r="F43" s="150">
        <f>'Form 6A'!M42+'Form 6B'!J43+'Form 6C'!J42+'Form 6D'!G42</f>
        <v>0</v>
      </c>
      <c r="G43" s="213"/>
    </row>
    <row r="44" spans="1:12" x14ac:dyDescent="0.3">
      <c r="A44" s="144" t="s">
        <v>309</v>
      </c>
      <c r="F44" s="150">
        <f>SUM(F40:F43)</f>
        <v>0</v>
      </c>
      <c r="G44" s="213"/>
    </row>
    <row r="45" spans="1:12" x14ac:dyDescent="0.3">
      <c r="A45" s="144"/>
      <c r="F45" s="147"/>
      <c r="G45" s="213"/>
    </row>
    <row r="46" spans="1:12" x14ac:dyDescent="0.3">
      <c r="A46" s="144" t="s">
        <v>272</v>
      </c>
      <c r="F46" s="147"/>
      <c r="G46" s="213"/>
    </row>
    <row r="47" spans="1:12" x14ac:dyDescent="0.3">
      <c r="A47" s="144"/>
      <c r="B47" s="1" t="str">
        <f>+'Form 6A'!B46</f>
        <v>Liability &amp; Property Damage Insurance</v>
      </c>
      <c r="F47" s="150">
        <f>'Form 6A'!M46+'Form 6B'!J47+'Form 6C'!J46+'Form 6D'!G46</f>
        <v>0</v>
      </c>
      <c r="G47" s="213"/>
    </row>
    <row r="48" spans="1:12" x14ac:dyDescent="0.3">
      <c r="A48" s="144"/>
      <c r="B48" s="1" t="str">
        <f>+'Form 6A'!B47</f>
        <v>Equipment Insurance</v>
      </c>
      <c r="F48" s="150">
        <f>'Form 6A'!M47+'Form 6B'!J48+'Form 6C'!J47+'Form 6D'!G47</f>
        <v>0</v>
      </c>
      <c r="G48" s="213"/>
    </row>
    <row r="49" spans="1:12" x14ac:dyDescent="0.3">
      <c r="A49" s="144"/>
      <c r="B49" s="1" t="str">
        <f>+'Form 6A'!B48</f>
        <v>Medical Testing</v>
      </c>
      <c r="F49" s="150">
        <f>'Form 6A'!M48+'Form 6B'!J49+'Form 6C'!J48+'Form 6D'!G48</f>
        <v>0</v>
      </c>
      <c r="G49" s="213"/>
      <c r="K49" s="216"/>
      <c r="L49" s="216"/>
    </row>
    <row r="50" spans="1:12" x14ac:dyDescent="0.3">
      <c r="A50" s="144"/>
      <c r="B50" s="1" t="str">
        <f>+'Form 6A'!B49</f>
        <v>Training &amp; Safety Programs</v>
      </c>
      <c r="F50" s="150">
        <f>'Form 6A'!M49+'Form 6B'!J50+'Form 6C'!J49+'Form 6D'!G49</f>
        <v>0</v>
      </c>
      <c r="G50" s="213"/>
      <c r="K50" s="216"/>
      <c r="L50" s="216"/>
    </row>
    <row r="51" spans="1:12" x14ac:dyDescent="0.3">
      <c r="A51" s="144"/>
      <c r="B51" s="1" t="str">
        <f>+'Form 6A'!B50</f>
        <v>First Aid</v>
      </c>
      <c r="F51" s="150">
        <f>'Form 6A'!M50+'Form 6B'!J51+'Form 6C'!J50+'Form 6D'!G50</f>
        <v>0</v>
      </c>
      <c r="G51" s="213"/>
    </row>
    <row r="52" spans="1:12" x14ac:dyDescent="0.3">
      <c r="A52" s="144"/>
      <c r="B52" s="1" t="str">
        <f>+'Form 6A'!B51</f>
        <v>Uniforms</v>
      </c>
      <c r="F52" s="150">
        <f>'Form 6A'!M51+'Form 6B'!J52+'Form 6C'!J51+'Form 6D'!G51</f>
        <v>0</v>
      </c>
      <c r="G52" s="213"/>
      <c r="K52" s="216"/>
      <c r="L52" s="216"/>
    </row>
    <row r="53" spans="1:12" x14ac:dyDescent="0.3">
      <c r="A53" s="144"/>
      <c r="B53" s="1" t="str">
        <f>+'Form 6A'!B52</f>
        <v>Yard Rent</v>
      </c>
      <c r="F53" s="150">
        <f>'Form 6A'!M52+'Form 6B'!J53+'Form 6C'!J52+'Form 6D'!G52</f>
        <v>0</v>
      </c>
      <c r="G53" s="213"/>
    </row>
    <row r="54" spans="1:12" x14ac:dyDescent="0.3">
      <c r="A54" s="144"/>
      <c r="B54" s="1" t="str">
        <f>+'Form 6A'!B53</f>
        <v>Performance Bond Costs</v>
      </c>
      <c r="F54" s="150">
        <f>'Form 6A'!M53+'Form 6B'!J54+'Form 6C'!J53+'Form 6D'!G53</f>
        <v>0</v>
      </c>
      <c r="G54" s="213"/>
    </row>
    <row r="55" spans="1:12" x14ac:dyDescent="0.3">
      <c r="A55" s="144" t="s">
        <v>310</v>
      </c>
      <c r="F55" s="159">
        <f>SUM(F47:F54)</f>
        <v>0</v>
      </c>
      <c r="G55" s="213"/>
    </row>
    <row r="56" spans="1:12" ht="7.5" customHeight="1" x14ac:dyDescent="0.3">
      <c r="A56" s="144"/>
      <c r="F56" s="147"/>
      <c r="G56" s="213"/>
    </row>
    <row r="57" spans="1:12" x14ac:dyDescent="0.3">
      <c r="A57" s="144" t="s">
        <v>273</v>
      </c>
      <c r="F57" s="147"/>
      <c r="G57" s="213"/>
    </row>
    <row r="58" spans="1:12" x14ac:dyDescent="0.3">
      <c r="A58" s="144"/>
      <c r="B58" s="1" t="s">
        <v>311</v>
      </c>
      <c r="F58" s="150">
        <f>'Form 6A'!M57+'Form 6B'!J58+'Form 6C'!J57+'Form 6D'!G57</f>
        <v>0</v>
      </c>
      <c r="G58" s="213"/>
      <c r="L58" s="135"/>
    </row>
    <row r="59" spans="1:12" x14ac:dyDescent="0.3">
      <c r="A59" s="144"/>
      <c r="B59" s="1" t="s">
        <v>312</v>
      </c>
      <c r="F59" s="150">
        <f>'Form 6A'!M58+'Form 6B'!J59+'Form 6C'!J58+'Form 6D'!G58</f>
        <v>0</v>
      </c>
      <c r="G59" s="213"/>
      <c r="L59" s="135"/>
    </row>
    <row r="60" spans="1:12" x14ac:dyDescent="0.3">
      <c r="A60" s="144"/>
      <c r="B60" s="1" t="s">
        <v>313</v>
      </c>
      <c r="F60" s="150">
        <f>'Form 6A'!M59+'Form 6B'!J60+'Form 6C'!J59+'Form 6D'!G59</f>
        <v>0</v>
      </c>
      <c r="G60" s="213"/>
    </row>
    <row r="61" spans="1:12" x14ac:dyDescent="0.3">
      <c r="A61" s="144" t="s">
        <v>314</v>
      </c>
      <c r="F61" s="159">
        <f>SUM(F58:F60)</f>
        <v>0</v>
      </c>
      <c r="G61" s="271"/>
      <c r="H61" s="135"/>
    </row>
    <row r="62" spans="1:12" ht="9.75" customHeight="1" x14ac:dyDescent="0.3">
      <c r="A62" s="144"/>
      <c r="F62" s="156"/>
      <c r="G62" s="213"/>
    </row>
    <row r="63" spans="1:12" x14ac:dyDescent="0.3">
      <c r="A63" s="144" t="s">
        <v>315</v>
      </c>
      <c r="F63" s="147"/>
      <c r="G63" s="213"/>
    </row>
    <row r="64" spans="1:12" x14ac:dyDescent="0.3">
      <c r="A64" s="144"/>
      <c r="B64" s="1" t="s">
        <v>316</v>
      </c>
      <c r="F64" s="150">
        <f>'Form 6A'!M63+'Form 6B'!J64+'Form 6C'!J63+'Form 6D'!G63</f>
        <v>0</v>
      </c>
      <c r="G64" s="213"/>
    </row>
    <row r="65" spans="1:8" x14ac:dyDescent="0.3">
      <c r="A65" s="144"/>
      <c r="B65" s="1" t="s">
        <v>317</v>
      </c>
      <c r="F65" s="150">
        <f>'Form 6A'!M64+'Form 6B'!J65+'Form 6C'!J64+'Form 6D'!G64</f>
        <v>0</v>
      </c>
      <c r="G65" s="213"/>
    </row>
    <row r="66" spans="1:8" x14ac:dyDescent="0.3">
      <c r="A66" s="144"/>
      <c r="B66" s="1" t="s">
        <v>318</v>
      </c>
      <c r="F66" s="150">
        <f>'Form 6A'!M65+'Form 6B'!J66+'Form 6C'!J65+'Form 6D'!G65</f>
        <v>0</v>
      </c>
      <c r="G66" s="213"/>
    </row>
    <row r="67" spans="1:8" x14ac:dyDescent="0.3">
      <c r="A67" s="144" t="s">
        <v>319</v>
      </c>
      <c r="F67" s="159">
        <f>SUM(F64:F66)</f>
        <v>0</v>
      </c>
      <c r="G67" s="213"/>
    </row>
    <row r="68" spans="1:8" ht="7.5" customHeight="1" x14ac:dyDescent="0.3">
      <c r="A68" s="144"/>
      <c r="F68" s="156"/>
      <c r="G68" s="213"/>
    </row>
    <row r="69" spans="1:8" x14ac:dyDescent="0.3">
      <c r="A69" s="144" t="s">
        <v>320</v>
      </c>
      <c r="F69" s="147"/>
      <c r="G69" s="213"/>
    </row>
    <row r="70" spans="1:8" x14ac:dyDescent="0.3">
      <c r="A70" s="144"/>
      <c r="B70" s="1" t="s">
        <v>316</v>
      </c>
      <c r="F70" s="150">
        <f>'Form 6A'!M69+'Form 6B'!J70+'Form 6C'!J69+'Form 6D'!G69</f>
        <v>0</v>
      </c>
      <c r="G70" s="213"/>
    </row>
    <row r="71" spans="1:8" x14ac:dyDescent="0.3">
      <c r="A71" s="144"/>
      <c r="B71" s="1" t="s">
        <v>317</v>
      </c>
      <c r="F71" s="150">
        <f>'Form 6A'!M70+'Form 6B'!J71+'Form 6C'!J70+'Form 6D'!G70</f>
        <v>0</v>
      </c>
      <c r="G71" s="213"/>
    </row>
    <row r="72" spans="1:8" x14ac:dyDescent="0.3">
      <c r="A72" s="144"/>
      <c r="B72" s="1" t="s">
        <v>318</v>
      </c>
      <c r="F72" s="150">
        <f>'Form 6A'!M71+'Form 6B'!J72+'Form 6C'!J71+'Form 6D'!G71</f>
        <v>0</v>
      </c>
      <c r="G72" s="213"/>
    </row>
    <row r="73" spans="1:8" x14ac:dyDescent="0.3">
      <c r="A73" s="144" t="s">
        <v>321</v>
      </c>
      <c r="F73" s="159">
        <f>SUM(F70:F72)</f>
        <v>0</v>
      </c>
      <c r="G73" s="213"/>
    </row>
    <row r="74" spans="1:8" ht="7.5" customHeight="1" x14ac:dyDescent="0.3">
      <c r="A74" s="144"/>
      <c r="F74" s="156"/>
      <c r="G74" s="213"/>
    </row>
    <row r="75" spans="1:8" x14ac:dyDescent="0.3">
      <c r="A75" s="144" t="s">
        <v>277</v>
      </c>
      <c r="F75" s="153">
        <f>F73+F67+F61+F55+F37+F22+F44</f>
        <v>0</v>
      </c>
      <c r="G75" s="213"/>
    </row>
    <row r="76" spans="1:8" ht="6.75" customHeight="1" x14ac:dyDescent="0.3">
      <c r="A76" s="144"/>
      <c r="F76" s="156"/>
      <c r="G76" s="213"/>
    </row>
    <row r="77" spans="1:8" x14ac:dyDescent="0.3">
      <c r="A77" s="144" t="s">
        <v>322</v>
      </c>
      <c r="D77" s="371">
        <f>'Form 6A'!D76</f>
        <v>0</v>
      </c>
      <c r="E77" s="1" t="s">
        <v>323</v>
      </c>
      <c r="F77" s="150">
        <f>'Form 6A'!M76+'Form 6B'!J77+'Form 6C'!J76+'Form 6D'!G76</f>
        <v>0</v>
      </c>
      <c r="G77" s="213"/>
      <c r="H77" s="270"/>
    </row>
    <row r="78" spans="1:8" x14ac:dyDescent="0.3">
      <c r="A78" s="144"/>
      <c r="E78" s="135" t="s">
        <v>20</v>
      </c>
      <c r="F78" s="147"/>
      <c r="G78" s="213"/>
    </row>
    <row r="79" spans="1:8" x14ac:dyDescent="0.3">
      <c r="A79" s="144" t="s">
        <v>278</v>
      </c>
      <c r="F79" s="147"/>
      <c r="G79" s="213"/>
    </row>
    <row r="80" spans="1:8" x14ac:dyDescent="0.3">
      <c r="A80" s="144"/>
      <c r="D80" s="170"/>
      <c r="E80" s="215"/>
      <c r="F80" s="150"/>
      <c r="G80" s="213"/>
    </row>
    <row r="81" spans="1:12" x14ac:dyDescent="0.3">
      <c r="A81" s="144"/>
      <c r="B81" s="1" t="s">
        <v>279</v>
      </c>
      <c r="F81" s="175">
        <f>'Form 6A'!M80+'Form 6B'!J81+'Form 6C'!J80+'Form 6D'!G80</f>
        <v>0</v>
      </c>
      <c r="G81" s="213"/>
      <c r="K81" s="216"/>
      <c r="L81" s="212"/>
    </row>
    <row r="82" spans="1:12" x14ac:dyDescent="0.3">
      <c r="A82" s="144"/>
      <c r="F82" s="181"/>
      <c r="G82" s="213"/>
    </row>
    <row r="83" spans="1:12" x14ac:dyDescent="0.3">
      <c r="A83" s="144"/>
      <c r="B83" s="1" t="s">
        <v>280</v>
      </c>
      <c r="F83" s="181"/>
      <c r="G83" s="213"/>
    </row>
    <row r="84" spans="1:12" x14ac:dyDescent="0.3">
      <c r="A84" s="144"/>
      <c r="C84" s="1" t="s">
        <v>324</v>
      </c>
      <c r="F84" s="150">
        <f>'Form 6A'!M83+'Form 6B'!J84+'Form 6C'!J83+'Form 6D'!G83</f>
        <v>0</v>
      </c>
      <c r="G84" s="213"/>
    </row>
    <row r="85" spans="1:12" x14ac:dyDescent="0.3">
      <c r="A85" s="144"/>
      <c r="C85" s="1" t="s">
        <v>301</v>
      </c>
      <c r="F85" s="150">
        <f>'Form 6A'!M84+'Form 6B'!J85+'Form 6C'!J84+'Form 6D'!G84</f>
        <v>0</v>
      </c>
      <c r="G85" s="213"/>
    </row>
    <row r="86" spans="1:12" x14ac:dyDescent="0.3">
      <c r="A86" s="144"/>
      <c r="B86" s="1" t="s">
        <v>325</v>
      </c>
      <c r="F86" s="177">
        <f>SUM(F84:F85)</f>
        <v>0</v>
      </c>
      <c r="G86" s="213"/>
    </row>
    <row r="87" spans="1:12" x14ac:dyDescent="0.3">
      <c r="A87" s="144"/>
      <c r="F87" s="147"/>
      <c r="G87" s="213"/>
    </row>
    <row r="88" spans="1:12" x14ac:dyDescent="0.3">
      <c r="A88" s="144"/>
      <c r="B88" s="1" t="s">
        <v>326</v>
      </c>
      <c r="F88" s="147"/>
      <c r="G88" s="213"/>
    </row>
    <row r="89" spans="1:12" x14ac:dyDescent="0.3">
      <c r="A89" s="144"/>
      <c r="C89" s="1" t="s">
        <v>316</v>
      </c>
      <c r="F89" s="150">
        <f>'Form 6A'!M88+'Form 6B'!J89+'Form 6C'!J88+'Form 6D'!G88</f>
        <v>0</v>
      </c>
      <c r="G89" s="213"/>
    </row>
    <row r="90" spans="1:12" x14ac:dyDescent="0.3">
      <c r="A90" s="144"/>
      <c r="C90" s="1" t="s">
        <v>317</v>
      </c>
      <c r="F90" s="150">
        <f>'Form 6A'!M89+'Form 6B'!J90+'Form 6C'!J89+'Form 6D'!G89</f>
        <v>0</v>
      </c>
      <c r="G90" s="213"/>
    </row>
    <row r="91" spans="1:12" x14ac:dyDescent="0.3">
      <c r="A91" s="144"/>
      <c r="C91" s="1" t="s">
        <v>318</v>
      </c>
      <c r="F91" s="150">
        <f>'Form 6A'!M90+'Form 6B'!J91+'Form 6C'!J90+'Form 6D'!G90</f>
        <v>0</v>
      </c>
      <c r="G91" s="213"/>
    </row>
    <row r="92" spans="1:12" x14ac:dyDescent="0.3">
      <c r="A92" s="144"/>
      <c r="B92" s="1" t="s">
        <v>327</v>
      </c>
      <c r="F92" s="159">
        <f>SUM(F89:F91)</f>
        <v>0</v>
      </c>
      <c r="G92" s="213"/>
    </row>
    <row r="93" spans="1:12" ht="9" customHeight="1" x14ac:dyDescent="0.3">
      <c r="A93" s="144"/>
      <c r="F93" s="181"/>
      <c r="G93" s="213"/>
    </row>
    <row r="94" spans="1:12" x14ac:dyDescent="0.3">
      <c r="A94" s="144" t="s">
        <v>282</v>
      </c>
      <c r="F94" s="368">
        <f>F81+F86+F92</f>
        <v>0</v>
      </c>
      <c r="G94" s="213"/>
    </row>
    <row r="95" spans="1:12" ht="9.75" customHeight="1" x14ac:dyDescent="0.3">
      <c r="A95" s="144"/>
      <c r="F95" s="147"/>
      <c r="G95" s="213"/>
    </row>
    <row r="96" spans="1:12" ht="14.4" thickBot="1" x14ac:dyDescent="0.35">
      <c r="A96" s="144" t="s">
        <v>328</v>
      </c>
      <c r="F96" s="314">
        <f>F94+F77+F75</f>
        <v>0</v>
      </c>
      <c r="G96" s="213"/>
      <c r="H96" s="363"/>
    </row>
    <row r="97" spans="1:8" ht="14.4" thickTop="1" x14ac:dyDescent="0.3">
      <c r="A97" s="144"/>
      <c r="F97" s="366"/>
      <c r="G97" s="213"/>
      <c r="H97" s="363"/>
    </row>
    <row r="98" spans="1:8" x14ac:dyDescent="0.3">
      <c r="A98" s="144" t="s">
        <v>444</v>
      </c>
      <c r="F98" s="147">
        <v>38000000</v>
      </c>
      <c r="G98" s="213"/>
    </row>
    <row r="99" spans="1:8" x14ac:dyDescent="0.3">
      <c r="A99" s="144"/>
      <c r="F99" s="147"/>
      <c r="G99" s="213"/>
    </row>
    <row r="100" spans="1:8" ht="14.4" thickBot="1" x14ac:dyDescent="0.35">
      <c r="A100" s="144" t="s">
        <v>447</v>
      </c>
      <c r="F100" s="314">
        <f>F96+F98</f>
        <v>38000000</v>
      </c>
      <c r="G100" s="213"/>
    </row>
    <row r="101" spans="1:8" ht="12" customHeight="1" thickTop="1" x14ac:dyDescent="0.3">
      <c r="A101" s="144"/>
      <c r="F101" s="147"/>
      <c r="G101" s="213"/>
    </row>
    <row r="102" spans="1:8" ht="15.6" x14ac:dyDescent="0.45">
      <c r="A102" s="144"/>
      <c r="B102" s="1" t="s">
        <v>449</v>
      </c>
      <c r="D102" s="369">
        <f>F77/F100*100</f>
        <v>0</v>
      </c>
      <c r="E102" s="1" t="s">
        <v>323</v>
      </c>
      <c r="F102" s="147">
        <f>F77</f>
        <v>0</v>
      </c>
      <c r="G102" s="364"/>
    </row>
    <row r="103" spans="1:8" ht="14.4" thickBot="1" x14ac:dyDescent="0.35">
      <c r="A103" s="138"/>
      <c r="B103" s="137"/>
      <c r="C103" s="137"/>
      <c r="D103" s="137"/>
      <c r="E103" s="137"/>
      <c r="F103" s="211" t="s">
        <v>20</v>
      </c>
      <c r="G103" s="213"/>
    </row>
    <row r="104" spans="1:8" x14ac:dyDescent="0.3">
      <c r="C104" s="1" t="s">
        <v>20</v>
      </c>
      <c r="F104" s="135" t="s">
        <v>20</v>
      </c>
    </row>
    <row r="105" spans="1:8" x14ac:dyDescent="0.3">
      <c r="F105" s="135" t="s">
        <v>20</v>
      </c>
    </row>
    <row r="106" spans="1:8" x14ac:dyDescent="0.3">
      <c r="F106" s="270" t="s">
        <v>20</v>
      </c>
    </row>
    <row r="107" spans="1:8" x14ac:dyDescent="0.3">
      <c r="F107" s="1"/>
    </row>
    <row r="108" spans="1:8" x14ac:dyDescent="0.3">
      <c r="F108" s="1"/>
    </row>
    <row r="109" spans="1:8" x14ac:dyDescent="0.3">
      <c r="F109" s="135" t="s">
        <v>20</v>
      </c>
    </row>
    <row r="110" spans="1:8" x14ac:dyDescent="0.3">
      <c r="F110" s="135" t="s">
        <v>20</v>
      </c>
    </row>
    <row r="111" spans="1:8" x14ac:dyDescent="0.3">
      <c r="F111" s="1" t="s">
        <v>20</v>
      </c>
      <c r="G111" s="216"/>
      <c r="H111" s="216"/>
    </row>
    <row r="112" spans="1:8" x14ac:dyDescent="0.3">
      <c r="F112" s="1" t="s">
        <v>20</v>
      </c>
      <c r="G112" s="216"/>
      <c r="H112" s="216"/>
    </row>
    <row r="113" spans="6:6" x14ac:dyDescent="0.3">
      <c r="F113" s="1"/>
    </row>
    <row r="114" spans="6:6" x14ac:dyDescent="0.3">
      <c r="F114" s="1"/>
    </row>
    <row r="115" spans="6:6" x14ac:dyDescent="0.3">
      <c r="F115" s="1"/>
    </row>
    <row r="116" spans="6:6" x14ac:dyDescent="0.3">
      <c r="F116" s="1"/>
    </row>
    <row r="117" spans="6:6" x14ac:dyDescent="0.3">
      <c r="F117" s="1"/>
    </row>
  </sheetData>
  <mergeCells count="2">
    <mergeCell ref="A6:E7"/>
    <mergeCell ref="B4:F4"/>
  </mergeCells>
  <printOptions horizontalCentered="1"/>
  <pageMargins left="0.65" right="0.53" top="0.73" bottom="0.43" header="0.57999999999999996" footer="0.25"/>
  <pageSetup scale="74" firstPageNumber="11" fitToHeight="2" orientation="portrait" r:id="rId1"/>
  <headerFooter alignWithMargins="0">
    <oddHeader>&amp;C&amp;"Book Antiqua,Bold"Form 6</oddHeader>
    <oddFooter>&amp;R&amp;8 Page &amp;P of &amp;N</oddFooter>
  </headerFooter>
  <rowBreaks count="1" manualBreakCount="1">
    <brk id="78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tabColor indexed="43"/>
  </sheetPr>
  <dimension ref="A1:T96"/>
  <sheetViews>
    <sheetView topLeftCell="A60" workbookViewId="0">
      <selection activeCell="D76" sqref="D76"/>
    </sheetView>
  </sheetViews>
  <sheetFormatPr defaultColWidth="9.109375" defaultRowHeight="13.8" x14ac:dyDescent="0.3"/>
  <cols>
    <col min="1" max="1" width="2.6640625" style="1" customWidth="1"/>
    <col min="2" max="2" width="3.6640625" style="1" customWidth="1"/>
    <col min="3" max="3" width="40.44140625" style="1" customWidth="1"/>
    <col min="4" max="4" width="10.44140625" style="1" customWidth="1"/>
    <col min="5" max="5" width="3.6640625" style="1" customWidth="1"/>
    <col min="6" max="7" width="14.109375" style="1" customWidth="1"/>
    <col min="8" max="8" width="13.44140625" style="1" customWidth="1"/>
    <col min="9" max="10" width="14.109375" style="1" customWidth="1"/>
    <col min="11" max="11" width="15.33203125" style="1" customWidth="1"/>
    <col min="12" max="12" width="13.109375" style="1" customWidth="1"/>
    <col min="13" max="13" width="13.5546875" style="1" customWidth="1"/>
    <col min="14" max="14" width="17" style="1" customWidth="1"/>
    <col min="15" max="15" width="13.109375" style="1" bestFit="1" customWidth="1"/>
    <col min="16" max="16" width="12" style="1" bestFit="1" customWidth="1"/>
    <col min="17" max="17" width="9.109375" style="1"/>
    <col min="18" max="18" width="12" style="1" bestFit="1" customWidth="1"/>
    <col min="19" max="19" width="9.109375" style="1"/>
    <col min="20" max="20" width="13.5546875" style="1" bestFit="1" customWidth="1"/>
    <col min="21" max="16384" width="9.109375" style="1"/>
  </cols>
  <sheetData>
    <row r="1" spans="1:16" ht="16.5" customHeight="1" x14ac:dyDescent="0.3">
      <c r="A1" s="23" t="s">
        <v>329</v>
      </c>
      <c r="B1" s="23"/>
      <c r="C1" s="23"/>
      <c r="D1" s="23"/>
      <c r="E1" s="23"/>
      <c r="M1" s="2" t="str">
        <f>'2 Op_Statistics'!$U$1</f>
        <v xml:space="preserve">RecycleSmart Base </v>
      </c>
      <c r="N1" s="2"/>
    </row>
    <row r="2" spans="1:16" ht="16.5" customHeight="1" x14ac:dyDescent="0.3">
      <c r="A2" s="27" t="str">
        <f>'1 Gen_Info'!B2</f>
        <v xml:space="preserve">Proposer Name: </v>
      </c>
      <c r="B2" s="23"/>
      <c r="C2" s="23"/>
      <c r="D2" s="23"/>
      <c r="E2" s="23"/>
    </row>
    <row r="3" spans="1:16" ht="16.5" customHeight="1" x14ac:dyDescent="0.3">
      <c r="A3" s="23"/>
      <c r="B3" s="23"/>
      <c r="C3" s="23"/>
      <c r="D3" s="23"/>
      <c r="E3" s="23"/>
      <c r="F3" s="442" t="s">
        <v>287</v>
      </c>
      <c r="G3" s="443"/>
      <c r="H3" s="443"/>
      <c r="I3" s="443"/>
      <c r="J3" s="443"/>
      <c r="K3" s="443"/>
      <c r="L3" s="443"/>
      <c r="M3" s="444"/>
    </row>
    <row r="4" spans="1:16" ht="12" customHeight="1" thickBot="1" x14ac:dyDescent="0.35">
      <c r="A4" s="23"/>
      <c r="B4" s="23"/>
      <c r="C4" s="23"/>
      <c r="D4" s="23"/>
      <c r="E4" s="23"/>
    </row>
    <row r="5" spans="1:16" ht="16.5" customHeight="1" x14ac:dyDescent="0.3">
      <c r="A5" s="23"/>
      <c r="B5" s="23"/>
      <c r="C5" s="23"/>
      <c r="D5" s="23"/>
      <c r="E5" s="23"/>
      <c r="F5" s="436" t="s">
        <v>330</v>
      </c>
      <c r="G5" s="437"/>
      <c r="H5" s="437"/>
      <c r="I5" s="437"/>
      <c r="J5" s="437"/>
      <c r="K5" s="437"/>
      <c r="L5" s="437"/>
      <c r="M5" s="438"/>
      <c r="N5" s="251"/>
    </row>
    <row r="6" spans="1:16" ht="16.2" thickBot="1" x14ac:dyDescent="0.35">
      <c r="A6" s="23"/>
      <c r="B6" s="23"/>
      <c r="C6" s="23"/>
      <c r="D6" s="23"/>
      <c r="E6" s="23"/>
      <c r="F6" s="439" t="str">
        <f>'5 Comp'!C6</f>
        <v>REPORT FOR RY 1 
(12-MONTH PERIOD ENDING FEB. 29, 2028) IN 2025 DOLLARS</v>
      </c>
      <c r="G6" s="440"/>
      <c r="H6" s="440"/>
      <c r="I6" s="440"/>
      <c r="J6" s="440"/>
      <c r="K6" s="440"/>
      <c r="L6" s="440"/>
      <c r="M6" s="441"/>
    </row>
    <row r="7" spans="1:16" ht="41.4" x14ac:dyDescent="0.3">
      <c r="A7" s="140" t="s">
        <v>331</v>
      </c>
      <c r="B7" s="141"/>
      <c r="C7" s="141"/>
      <c r="D7" s="142"/>
      <c r="E7" s="143"/>
      <c r="F7" s="339" t="str">
        <f>+'2 Op_Statistics'!E7</f>
        <v>Solid Waste</v>
      </c>
      <c r="G7" s="340" t="str">
        <f>+'2 Op_Statistics'!F7</f>
        <v>Recyclable Materials</v>
      </c>
      <c r="H7" s="340" t="str">
        <f>+'2 Op_Statistics'!G7</f>
        <v>Commingled Organics</v>
      </c>
      <c r="I7" s="340" t="s">
        <v>38</v>
      </c>
      <c r="J7" s="340" t="str">
        <f>'2 Op_Statistics'!I7</f>
        <v>Burro Route:
Solid Waste</v>
      </c>
      <c r="K7" s="340" t="str">
        <f>'2 Op_Statistics'!J7</f>
        <v>Burro Route: 
Recyclable Materials</v>
      </c>
      <c r="L7" s="340" t="str">
        <f>'2 Op_Statistics'!K7</f>
        <v>Burro Route: 
Commingled Organics</v>
      </c>
      <c r="M7" s="192" t="s">
        <v>185</v>
      </c>
    </row>
    <row r="8" spans="1:16" x14ac:dyDescent="0.3">
      <c r="A8" s="144"/>
      <c r="E8" s="136"/>
      <c r="F8" s="145"/>
      <c r="M8" s="136"/>
    </row>
    <row r="9" spans="1:16" x14ac:dyDescent="0.3">
      <c r="A9" s="144" t="s">
        <v>290</v>
      </c>
      <c r="E9" s="136"/>
      <c r="F9" s="146"/>
      <c r="G9" s="135"/>
      <c r="H9" s="135"/>
      <c r="I9" s="135"/>
      <c r="J9" s="135"/>
      <c r="K9" s="135"/>
      <c r="L9" s="135"/>
      <c r="M9" s="147"/>
    </row>
    <row r="10" spans="1:16" x14ac:dyDescent="0.3">
      <c r="A10" s="144"/>
      <c r="B10" s="1" t="s">
        <v>291</v>
      </c>
      <c r="E10" s="136"/>
      <c r="F10" s="148"/>
      <c r="G10" s="149"/>
      <c r="H10" s="149"/>
      <c r="I10" s="149"/>
      <c r="J10" s="149"/>
      <c r="K10" s="149"/>
      <c r="L10" s="149"/>
      <c r="M10" s="150">
        <f>SUM(F10:L10)</f>
        <v>0</v>
      </c>
      <c r="P10" s="265"/>
    </row>
    <row r="11" spans="1:16" x14ac:dyDescent="0.3">
      <c r="A11" s="144"/>
      <c r="B11" s="1" t="s">
        <v>292</v>
      </c>
      <c r="E11" s="136"/>
      <c r="F11" s="148"/>
      <c r="G11" s="315"/>
      <c r="H11" s="149"/>
      <c r="I11" s="149"/>
      <c r="J11" s="149"/>
      <c r="K11" s="149"/>
      <c r="L11" s="149"/>
      <c r="M11" s="150">
        <f t="shared" ref="M11:M20" si="0">SUM(F11:L11)</f>
        <v>0</v>
      </c>
      <c r="P11" s="265"/>
    </row>
    <row r="12" spans="1:16" x14ac:dyDescent="0.3">
      <c r="A12" s="144"/>
      <c r="B12" s="1" t="s">
        <v>293</v>
      </c>
      <c r="E12" s="136"/>
      <c r="F12" s="148"/>
      <c r="G12" s="149"/>
      <c r="H12" s="149"/>
      <c r="I12" s="149"/>
      <c r="J12" s="149"/>
      <c r="K12" s="149"/>
      <c r="L12" s="149"/>
      <c r="M12" s="150">
        <f t="shared" si="0"/>
        <v>0</v>
      </c>
      <c r="P12" s="265"/>
    </row>
    <row r="13" spans="1:16" x14ac:dyDescent="0.3">
      <c r="A13" s="144"/>
      <c r="B13" s="1" t="s">
        <v>294</v>
      </c>
      <c r="E13" s="136"/>
      <c r="F13" s="148"/>
      <c r="G13" s="149"/>
      <c r="H13" s="149"/>
      <c r="I13" s="149"/>
      <c r="J13" s="149"/>
      <c r="K13" s="149"/>
      <c r="L13" s="149"/>
      <c r="M13" s="150">
        <f t="shared" si="0"/>
        <v>0</v>
      </c>
      <c r="P13" s="265"/>
    </row>
    <row r="14" spans="1:16" x14ac:dyDescent="0.3">
      <c r="A14" s="144"/>
      <c r="B14" s="1" t="s">
        <v>295</v>
      </c>
      <c r="E14" s="136"/>
      <c r="F14" s="148"/>
      <c r="G14" s="149"/>
      <c r="H14" s="149"/>
      <c r="I14" s="149"/>
      <c r="J14" s="149"/>
      <c r="K14" s="149"/>
      <c r="L14" s="149"/>
      <c r="M14" s="150">
        <f t="shared" si="0"/>
        <v>0</v>
      </c>
      <c r="P14" s="265"/>
    </row>
    <row r="15" spans="1:16" x14ac:dyDescent="0.3">
      <c r="A15" s="144"/>
      <c r="B15" s="1" t="s">
        <v>296</v>
      </c>
      <c r="E15" s="136"/>
      <c r="F15" s="148"/>
      <c r="G15" s="149"/>
      <c r="H15" s="149"/>
      <c r="I15" s="149"/>
      <c r="J15" s="149"/>
      <c r="K15" s="149"/>
      <c r="L15" s="149"/>
      <c r="M15" s="150">
        <f t="shared" si="0"/>
        <v>0</v>
      </c>
      <c r="P15" s="265"/>
    </row>
    <row r="16" spans="1:16" x14ac:dyDescent="0.3">
      <c r="A16" s="144"/>
      <c r="B16" s="1" t="s">
        <v>297</v>
      </c>
      <c r="E16" s="136"/>
      <c r="F16" s="148"/>
      <c r="G16" s="149"/>
      <c r="H16" s="149"/>
      <c r="I16" s="149"/>
      <c r="J16" s="149"/>
      <c r="K16" s="149"/>
      <c r="L16" s="149"/>
      <c r="M16" s="150">
        <f t="shared" si="0"/>
        <v>0</v>
      </c>
      <c r="P16" s="265"/>
    </row>
    <row r="17" spans="1:20" x14ac:dyDescent="0.3">
      <c r="A17" s="144"/>
      <c r="B17" s="1" t="s">
        <v>298</v>
      </c>
      <c r="E17" s="136"/>
      <c r="F17" s="148"/>
      <c r="G17" s="149"/>
      <c r="H17" s="149"/>
      <c r="I17" s="149"/>
      <c r="J17" s="149"/>
      <c r="K17" s="149"/>
      <c r="L17" s="149"/>
      <c r="M17" s="150">
        <f t="shared" si="0"/>
        <v>0</v>
      </c>
      <c r="P17" s="265"/>
    </row>
    <row r="18" spans="1:20" x14ac:dyDescent="0.3">
      <c r="A18" s="144"/>
      <c r="B18" s="1" t="s">
        <v>299</v>
      </c>
      <c r="E18" s="136"/>
      <c r="F18" s="148"/>
      <c r="G18" s="149"/>
      <c r="H18" s="149"/>
      <c r="I18" s="149"/>
      <c r="J18" s="149"/>
      <c r="K18" s="149"/>
      <c r="L18" s="149"/>
      <c r="M18" s="150">
        <f t="shared" si="0"/>
        <v>0</v>
      </c>
      <c r="P18" s="265"/>
    </row>
    <row r="19" spans="1:20" x14ac:dyDescent="0.3">
      <c r="A19" s="144"/>
      <c r="B19" s="1" t="s">
        <v>300</v>
      </c>
      <c r="E19" s="136"/>
      <c r="F19" s="148"/>
      <c r="G19" s="149"/>
      <c r="H19" s="149"/>
      <c r="I19" s="149"/>
      <c r="J19" s="149"/>
      <c r="K19" s="149"/>
      <c r="L19" s="149"/>
      <c r="M19" s="150">
        <f t="shared" si="0"/>
        <v>0</v>
      </c>
      <c r="P19" s="265"/>
    </row>
    <row r="20" spans="1:20" x14ac:dyDescent="0.3">
      <c r="A20" s="144"/>
      <c r="B20" s="1" t="s">
        <v>301</v>
      </c>
      <c r="E20" s="136"/>
      <c r="F20" s="148"/>
      <c r="G20" s="149"/>
      <c r="H20" s="149"/>
      <c r="I20" s="149"/>
      <c r="J20" s="149"/>
      <c r="K20" s="149"/>
      <c r="L20" s="149"/>
      <c r="M20" s="150">
        <f t="shared" si="0"/>
        <v>0</v>
      </c>
      <c r="P20" s="265"/>
    </row>
    <row r="21" spans="1:20" x14ac:dyDescent="0.3">
      <c r="A21" s="144" t="s">
        <v>302</v>
      </c>
      <c r="E21" s="136"/>
      <c r="F21" s="151">
        <f t="shared" ref="F21:L21" si="1">SUM(F10:F20)</f>
        <v>0</v>
      </c>
      <c r="G21" s="152">
        <f t="shared" si="1"/>
        <v>0</v>
      </c>
      <c r="H21" s="152">
        <f t="shared" si="1"/>
        <v>0</v>
      </c>
      <c r="I21" s="152">
        <f t="shared" si="1"/>
        <v>0</v>
      </c>
      <c r="J21" s="152">
        <f t="shared" si="1"/>
        <v>0</v>
      </c>
      <c r="K21" s="152">
        <f t="shared" si="1"/>
        <v>0</v>
      </c>
      <c r="L21" s="152">
        <f t="shared" si="1"/>
        <v>0</v>
      </c>
      <c r="M21" s="153">
        <f>SUM(M10:M20)</f>
        <v>0</v>
      </c>
      <c r="O21" s="212" t="s">
        <v>20</v>
      </c>
      <c r="P21" s="265"/>
      <c r="R21" s="265"/>
      <c r="T21" s="265"/>
    </row>
    <row r="22" spans="1:20" x14ac:dyDescent="0.3">
      <c r="A22" s="144"/>
      <c r="E22" s="136"/>
      <c r="F22" s="146"/>
      <c r="G22" s="135"/>
      <c r="H22" s="135"/>
      <c r="I22" s="135"/>
      <c r="J22" s="135"/>
      <c r="K22" s="135"/>
      <c r="L22" s="135"/>
      <c r="M22" s="147"/>
    </row>
    <row r="23" spans="1:20" x14ac:dyDescent="0.3">
      <c r="A23" s="144" t="s">
        <v>303</v>
      </c>
      <c r="E23" s="136"/>
      <c r="F23" s="146"/>
      <c r="G23" s="135"/>
      <c r="H23" s="135"/>
      <c r="I23" s="135"/>
      <c r="J23" s="135"/>
      <c r="K23" s="135"/>
      <c r="L23" s="135"/>
      <c r="M23" s="147"/>
    </row>
    <row r="24" spans="1:20" x14ac:dyDescent="0.3">
      <c r="A24" s="144"/>
      <c r="B24" s="1" t="s">
        <v>332</v>
      </c>
      <c r="E24" s="136"/>
      <c r="F24" s="148"/>
      <c r="G24" s="149"/>
      <c r="H24" s="149"/>
      <c r="I24" s="149"/>
      <c r="J24" s="149"/>
      <c r="K24" s="149"/>
      <c r="L24" s="149"/>
      <c r="M24" s="150">
        <f>SUM(F24:L24)</f>
        <v>0</v>
      </c>
      <c r="P24" s="265"/>
    </row>
    <row r="25" spans="1:20" x14ac:dyDescent="0.3">
      <c r="A25" s="144"/>
      <c r="B25" s="1" t="s">
        <v>333</v>
      </c>
      <c r="E25" s="136"/>
      <c r="F25" s="148"/>
      <c r="G25" s="149"/>
      <c r="H25" s="149"/>
      <c r="I25" s="149"/>
      <c r="J25" s="149"/>
      <c r="K25" s="149"/>
      <c r="L25" s="149"/>
      <c r="M25" s="150">
        <f t="shared" ref="M25:M35" si="2">SUM(F25:L25)</f>
        <v>0</v>
      </c>
      <c r="P25" s="265"/>
    </row>
    <row r="26" spans="1:20" x14ac:dyDescent="0.3">
      <c r="A26" s="144"/>
      <c r="B26" s="1" t="s">
        <v>334</v>
      </c>
      <c r="E26" s="136"/>
      <c r="F26" s="148"/>
      <c r="G26" s="149"/>
      <c r="H26" s="149"/>
      <c r="I26" s="149"/>
      <c r="J26" s="149"/>
      <c r="K26" s="149"/>
      <c r="L26" s="149"/>
      <c r="M26" s="150">
        <f t="shared" si="2"/>
        <v>0</v>
      </c>
      <c r="P26" s="265"/>
    </row>
    <row r="27" spans="1:20" x14ac:dyDescent="0.3">
      <c r="A27" s="144"/>
      <c r="B27" s="1" t="s">
        <v>335</v>
      </c>
      <c r="E27" s="136"/>
      <c r="F27" s="148"/>
      <c r="G27" s="149"/>
      <c r="H27" s="149"/>
      <c r="I27" s="149"/>
      <c r="J27" s="149"/>
      <c r="K27" s="149"/>
      <c r="L27" s="149"/>
      <c r="M27" s="150">
        <f t="shared" si="2"/>
        <v>0</v>
      </c>
      <c r="P27" s="265"/>
    </row>
    <row r="28" spans="1:20" x14ac:dyDescent="0.3">
      <c r="A28" s="144"/>
      <c r="B28" s="1" t="s">
        <v>336</v>
      </c>
      <c r="E28" s="136"/>
      <c r="F28" s="148"/>
      <c r="G28" s="149"/>
      <c r="H28" s="149"/>
      <c r="I28" s="149"/>
      <c r="J28" s="149"/>
      <c r="K28" s="149"/>
      <c r="L28" s="149"/>
      <c r="M28" s="150">
        <f t="shared" si="2"/>
        <v>0</v>
      </c>
      <c r="P28" s="265"/>
    </row>
    <row r="29" spans="1:20" x14ac:dyDescent="0.3">
      <c r="A29" s="144"/>
      <c r="B29" s="1" t="s">
        <v>337</v>
      </c>
      <c r="E29" s="136"/>
      <c r="F29" s="148"/>
      <c r="G29" s="149"/>
      <c r="H29" s="149"/>
      <c r="I29" s="149"/>
      <c r="J29" s="149"/>
      <c r="K29" s="149"/>
      <c r="L29" s="149"/>
      <c r="M29" s="150">
        <f t="shared" si="2"/>
        <v>0</v>
      </c>
      <c r="P29" s="265"/>
    </row>
    <row r="30" spans="1:20" x14ac:dyDescent="0.3">
      <c r="A30" s="144"/>
      <c r="B30" s="1" t="s">
        <v>338</v>
      </c>
      <c r="E30" s="136"/>
      <c r="F30" s="148"/>
      <c r="G30" s="149"/>
      <c r="H30" s="149"/>
      <c r="I30" s="149"/>
      <c r="J30" s="149"/>
      <c r="K30" s="149"/>
      <c r="L30" s="149"/>
      <c r="M30" s="150">
        <f t="shared" si="2"/>
        <v>0</v>
      </c>
      <c r="P30" s="265"/>
    </row>
    <row r="31" spans="1:20" x14ac:dyDescent="0.3">
      <c r="A31" s="144"/>
      <c r="B31" s="1" t="s">
        <v>339</v>
      </c>
      <c r="E31" s="136"/>
      <c r="F31" s="148"/>
      <c r="G31" s="149"/>
      <c r="H31" s="149"/>
      <c r="I31" s="149"/>
      <c r="J31" s="149"/>
      <c r="K31" s="149"/>
      <c r="L31" s="149"/>
      <c r="M31" s="150">
        <f t="shared" si="2"/>
        <v>0</v>
      </c>
      <c r="P31" s="265"/>
    </row>
    <row r="32" spans="1:20" x14ac:dyDescent="0.3">
      <c r="A32" s="144"/>
      <c r="B32" s="1" t="s">
        <v>340</v>
      </c>
      <c r="E32" s="136"/>
      <c r="F32" s="148"/>
      <c r="G32" s="149"/>
      <c r="H32" s="149"/>
      <c r="I32" s="149"/>
      <c r="J32" s="149"/>
      <c r="K32" s="149"/>
      <c r="L32" s="149"/>
      <c r="M32" s="150">
        <f t="shared" si="2"/>
        <v>0</v>
      </c>
      <c r="P32" s="265"/>
    </row>
    <row r="33" spans="1:20" x14ac:dyDescent="0.3">
      <c r="A33" s="144"/>
      <c r="B33" s="1" t="s">
        <v>341</v>
      </c>
      <c r="E33" s="136"/>
      <c r="F33" s="148"/>
      <c r="G33" s="149"/>
      <c r="H33" s="149"/>
      <c r="I33" s="149"/>
      <c r="J33" s="149"/>
      <c r="K33" s="149"/>
      <c r="L33" s="149"/>
      <c r="M33" s="150">
        <f t="shared" si="2"/>
        <v>0</v>
      </c>
      <c r="P33" s="265"/>
    </row>
    <row r="34" spans="1:20" x14ac:dyDescent="0.3">
      <c r="A34" s="144"/>
      <c r="B34" s="1" t="s">
        <v>342</v>
      </c>
      <c r="E34" s="136"/>
      <c r="F34" s="148"/>
      <c r="G34" s="149"/>
      <c r="H34" s="149"/>
      <c r="I34" s="149"/>
      <c r="J34" s="149"/>
      <c r="K34" s="149"/>
      <c r="L34" s="149"/>
      <c r="M34" s="150">
        <f t="shared" si="2"/>
        <v>0</v>
      </c>
      <c r="P34" s="265"/>
    </row>
    <row r="35" spans="1:20" x14ac:dyDescent="0.3">
      <c r="A35" s="144"/>
      <c r="B35" s="1" t="s">
        <v>343</v>
      </c>
      <c r="E35" s="136"/>
      <c r="F35" s="148"/>
      <c r="G35" s="149"/>
      <c r="H35" s="149"/>
      <c r="I35" s="149"/>
      <c r="J35" s="149"/>
      <c r="K35" s="149"/>
      <c r="L35" s="149"/>
      <c r="M35" s="150">
        <f t="shared" si="2"/>
        <v>0</v>
      </c>
      <c r="P35" s="265"/>
    </row>
    <row r="36" spans="1:20" x14ac:dyDescent="0.3">
      <c r="A36" s="144" t="s">
        <v>304</v>
      </c>
      <c r="E36" s="136"/>
      <c r="F36" s="151">
        <f t="shared" ref="F36:M36" si="3">SUM(F24:F35)</f>
        <v>0</v>
      </c>
      <c r="G36" s="152">
        <f t="shared" si="3"/>
        <v>0</v>
      </c>
      <c r="H36" s="152">
        <f t="shared" si="3"/>
        <v>0</v>
      </c>
      <c r="I36" s="152">
        <f t="shared" si="3"/>
        <v>0</v>
      </c>
      <c r="J36" s="152">
        <f t="shared" si="3"/>
        <v>0</v>
      </c>
      <c r="K36" s="152">
        <f t="shared" si="3"/>
        <v>0</v>
      </c>
      <c r="L36" s="152">
        <f t="shared" si="3"/>
        <v>0</v>
      </c>
      <c r="M36" s="153">
        <f t="shared" si="3"/>
        <v>0</v>
      </c>
      <c r="P36" s="265"/>
      <c r="R36" s="265"/>
      <c r="T36" s="265"/>
    </row>
    <row r="37" spans="1:20" x14ac:dyDescent="0.3">
      <c r="A37" s="144"/>
      <c r="E37" s="136"/>
      <c r="F37" s="154"/>
      <c r="G37" s="155"/>
      <c r="H37" s="155"/>
      <c r="I37" s="155"/>
      <c r="J37" s="155"/>
      <c r="K37" s="155"/>
      <c r="L37" s="155"/>
      <c r="M37" s="156"/>
    </row>
    <row r="38" spans="1:20" x14ac:dyDescent="0.3">
      <c r="A38" s="144" t="s">
        <v>271</v>
      </c>
      <c r="E38" s="136"/>
      <c r="F38" s="154"/>
      <c r="G38" s="155"/>
      <c r="H38" s="155"/>
      <c r="I38" s="155"/>
      <c r="J38" s="155"/>
      <c r="K38" s="155"/>
      <c r="L38" s="155"/>
      <c r="M38" s="156"/>
    </row>
    <row r="39" spans="1:20" x14ac:dyDescent="0.3">
      <c r="A39" s="144"/>
      <c r="B39" s="1" t="str">
        <f>'Form 6'!B40</f>
        <v>Compressed Natural Gas</v>
      </c>
      <c r="E39" s="136"/>
      <c r="F39" s="148"/>
      <c r="G39" s="149"/>
      <c r="H39" s="149"/>
      <c r="I39" s="149"/>
      <c r="J39" s="149"/>
      <c r="K39" s="149"/>
      <c r="L39" s="149"/>
      <c r="M39" s="150">
        <f t="shared" ref="M39:M42" si="4">SUM(F39:L39)</f>
        <v>0</v>
      </c>
    </row>
    <row r="40" spans="1:20" x14ac:dyDescent="0.3">
      <c r="A40" s="144"/>
      <c r="B40" s="1" t="str">
        <f>'Form 6'!B41</f>
        <v>Diesel</v>
      </c>
      <c r="E40" s="136"/>
      <c r="F40" s="148"/>
      <c r="G40" s="149"/>
      <c r="H40" s="149"/>
      <c r="I40" s="149"/>
      <c r="J40" s="149"/>
      <c r="K40" s="149"/>
      <c r="L40" s="149"/>
      <c r="M40" s="150">
        <f t="shared" si="4"/>
        <v>0</v>
      </c>
    </row>
    <row r="41" spans="1:20" x14ac:dyDescent="0.3">
      <c r="A41" s="144"/>
      <c r="B41" s="1" t="str">
        <f>'Form 6'!B42</f>
        <v>Electricity</v>
      </c>
      <c r="E41" s="136"/>
      <c r="F41" s="148"/>
      <c r="G41" s="149"/>
      <c r="H41" s="149"/>
      <c r="I41" s="149"/>
      <c r="J41" s="149"/>
      <c r="K41" s="149"/>
      <c r="L41" s="149"/>
      <c r="M41" s="150">
        <f t="shared" ref="M41" si="5">SUM(F41:L41)</f>
        <v>0</v>
      </c>
    </row>
    <row r="42" spans="1:20" x14ac:dyDescent="0.3">
      <c r="A42" s="144"/>
      <c r="B42" s="1" t="str">
        <f>'Form 6'!B43</f>
        <v>Hydrogen</v>
      </c>
      <c r="E42" s="136"/>
      <c r="F42" s="148"/>
      <c r="G42" s="149"/>
      <c r="H42" s="149"/>
      <c r="I42" s="149"/>
      <c r="J42" s="149"/>
      <c r="K42" s="149"/>
      <c r="L42" s="149"/>
      <c r="M42" s="150">
        <f t="shared" si="4"/>
        <v>0</v>
      </c>
    </row>
    <row r="43" spans="1:20" x14ac:dyDescent="0.3">
      <c r="A43" s="144" t="s">
        <v>309</v>
      </c>
      <c r="E43" s="136"/>
      <c r="F43" s="151">
        <f>SUM(F39:F42)</f>
        <v>0</v>
      </c>
      <c r="G43" s="152">
        <f>SUM(G39:G42)</f>
        <v>0</v>
      </c>
      <c r="H43" s="152">
        <f>SUM(H39:H42)</f>
        <v>0</v>
      </c>
      <c r="I43" s="152">
        <f>SUM(I39:I42)</f>
        <v>0</v>
      </c>
      <c r="J43" s="152">
        <f t="shared" ref="J43:L43" si="6">SUM(J39:J42)</f>
        <v>0</v>
      </c>
      <c r="K43" s="152">
        <f t="shared" si="6"/>
        <v>0</v>
      </c>
      <c r="L43" s="152">
        <f t="shared" si="6"/>
        <v>0</v>
      </c>
      <c r="M43" s="153">
        <f>SUM(M39:M42)</f>
        <v>0</v>
      </c>
      <c r="P43" s="265"/>
      <c r="R43" s="265"/>
      <c r="T43" s="265"/>
    </row>
    <row r="44" spans="1:20" x14ac:dyDescent="0.3">
      <c r="A44" s="144"/>
      <c r="E44" s="136"/>
      <c r="F44" s="146"/>
      <c r="G44" s="135"/>
      <c r="H44" s="135"/>
      <c r="I44" s="135"/>
      <c r="J44" s="135"/>
      <c r="K44" s="135"/>
      <c r="L44" s="135"/>
      <c r="M44" s="147"/>
      <c r="R44" s="265"/>
    </row>
    <row r="45" spans="1:20" x14ac:dyDescent="0.3">
      <c r="A45" s="144" t="s">
        <v>272</v>
      </c>
      <c r="E45" s="136"/>
      <c r="F45" s="146"/>
      <c r="G45" s="135"/>
      <c r="H45" s="135"/>
      <c r="I45" s="135"/>
      <c r="J45" s="135"/>
      <c r="K45" s="135"/>
      <c r="L45" s="135"/>
      <c r="M45" s="147"/>
      <c r="R45" s="265"/>
    </row>
    <row r="46" spans="1:20" x14ac:dyDescent="0.3">
      <c r="A46" s="144"/>
      <c r="B46" s="1" t="s">
        <v>344</v>
      </c>
      <c r="D46" s="1" t="s">
        <v>20</v>
      </c>
      <c r="E46" s="136"/>
      <c r="F46" s="148"/>
      <c r="G46" s="149"/>
      <c r="H46" s="149"/>
      <c r="I46" s="149"/>
      <c r="J46" s="149"/>
      <c r="K46" s="149"/>
      <c r="L46" s="149"/>
      <c r="M46" s="150">
        <f t="shared" ref="M46:M53" si="7">SUM(F46:L46)</f>
        <v>0</v>
      </c>
      <c r="P46" s="265"/>
      <c r="R46" s="265"/>
    </row>
    <row r="47" spans="1:20" x14ac:dyDescent="0.3">
      <c r="A47" s="144"/>
      <c r="B47" s="1" t="s">
        <v>345</v>
      </c>
      <c r="D47" s="1" t="s">
        <v>20</v>
      </c>
      <c r="E47" s="136"/>
      <c r="F47" s="148"/>
      <c r="G47" s="149"/>
      <c r="H47" s="149"/>
      <c r="I47" s="149"/>
      <c r="J47" s="149"/>
      <c r="K47" s="149"/>
      <c r="L47" s="149"/>
      <c r="M47" s="150">
        <f t="shared" si="7"/>
        <v>0</v>
      </c>
      <c r="P47" s="265"/>
      <c r="R47" s="265"/>
    </row>
    <row r="48" spans="1:20" x14ac:dyDescent="0.3">
      <c r="A48" s="144"/>
      <c r="B48" s="1" t="s">
        <v>346</v>
      </c>
      <c r="E48" s="136"/>
      <c r="F48" s="148"/>
      <c r="G48" s="149"/>
      <c r="H48" s="149"/>
      <c r="I48" s="149"/>
      <c r="J48" s="149"/>
      <c r="K48" s="149"/>
      <c r="L48" s="149"/>
      <c r="M48" s="150">
        <f t="shared" si="7"/>
        <v>0</v>
      </c>
      <c r="P48" s="265"/>
      <c r="R48" s="265"/>
    </row>
    <row r="49" spans="1:20" x14ac:dyDescent="0.3">
      <c r="A49" s="144"/>
      <c r="B49" s="1" t="s">
        <v>347</v>
      </c>
      <c r="D49" s="1" t="s">
        <v>20</v>
      </c>
      <c r="E49" s="136"/>
      <c r="F49" s="148"/>
      <c r="G49" s="149"/>
      <c r="H49" s="149"/>
      <c r="I49" s="149"/>
      <c r="J49" s="149"/>
      <c r="K49" s="149"/>
      <c r="L49" s="149"/>
      <c r="M49" s="150">
        <f t="shared" si="7"/>
        <v>0</v>
      </c>
      <c r="P49" s="265"/>
      <c r="R49" s="265"/>
    </row>
    <row r="50" spans="1:20" x14ac:dyDescent="0.3">
      <c r="A50" s="144"/>
      <c r="B50" s="1" t="s">
        <v>348</v>
      </c>
      <c r="E50" s="136"/>
      <c r="F50" s="148"/>
      <c r="G50" s="149"/>
      <c r="H50" s="149"/>
      <c r="I50" s="149"/>
      <c r="J50" s="149"/>
      <c r="K50" s="149"/>
      <c r="L50" s="149"/>
      <c r="M50" s="150">
        <f t="shared" si="7"/>
        <v>0</v>
      </c>
      <c r="P50" s="265"/>
      <c r="R50" s="265"/>
    </row>
    <row r="51" spans="1:20" x14ac:dyDescent="0.3">
      <c r="A51" s="144"/>
      <c r="B51" s="1" t="s">
        <v>349</v>
      </c>
      <c r="D51" s="1" t="s">
        <v>20</v>
      </c>
      <c r="E51" s="136"/>
      <c r="F51" s="148"/>
      <c r="G51" s="149"/>
      <c r="H51" s="149"/>
      <c r="I51" s="149"/>
      <c r="J51" s="149"/>
      <c r="K51" s="149"/>
      <c r="L51" s="149"/>
      <c r="M51" s="150">
        <f t="shared" si="7"/>
        <v>0</v>
      </c>
      <c r="P51" s="265"/>
      <c r="R51" s="265"/>
    </row>
    <row r="52" spans="1:20" x14ac:dyDescent="0.3">
      <c r="A52" s="144"/>
      <c r="B52" s="1" t="s">
        <v>350</v>
      </c>
      <c r="E52" s="136"/>
      <c r="F52" s="148"/>
      <c r="G52" s="149"/>
      <c r="H52" s="149"/>
      <c r="I52" s="149"/>
      <c r="J52" s="149"/>
      <c r="K52" s="149"/>
      <c r="L52" s="149"/>
      <c r="M52" s="150">
        <f t="shared" si="7"/>
        <v>0</v>
      </c>
      <c r="P52" s="265"/>
      <c r="R52" s="265"/>
    </row>
    <row r="53" spans="1:20" x14ac:dyDescent="0.3">
      <c r="A53" s="144"/>
      <c r="B53" s="1" t="s">
        <v>351</v>
      </c>
      <c r="E53" s="136"/>
      <c r="F53" s="148"/>
      <c r="G53" s="149"/>
      <c r="H53" s="149"/>
      <c r="I53" s="149"/>
      <c r="J53" s="149"/>
      <c r="K53" s="149"/>
      <c r="L53" s="149"/>
      <c r="M53" s="150">
        <f t="shared" si="7"/>
        <v>0</v>
      </c>
      <c r="P53" s="265"/>
      <c r="R53" s="265"/>
    </row>
    <row r="54" spans="1:20" x14ac:dyDescent="0.3">
      <c r="A54" s="144" t="s">
        <v>310</v>
      </c>
      <c r="E54" s="136"/>
      <c r="F54" s="151">
        <f t="shared" ref="F54:M54" si="8">SUM(F46:F53)</f>
        <v>0</v>
      </c>
      <c r="G54" s="152">
        <f t="shared" si="8"/>
        <v>0</v>
      </c>
      <c r="H54" s="152">
        <f t="shared" si="8"/>
        <v>0</v>
      </c>
      <c r="I54" s="152">
        <f t="shared" si="8"/>
        <v>0</v>
      </c>
      <c r="J54" s="152">
        <f t="shared" si="8"/>
        <v>0</v>
      </c>
      <c r="K54" s="152">
        <f t="shared" si="8"/>
        <v>0</v>
      </c>
      <c r="L54" s="152">
        <f t="shared" si="8"/>
        <v>0</v>
      </c>
      <c r="M54" s="153">
        <f t="shared" si="8"/>
        <v>0</v>
      </c>
      <c r="P54" s="265"/>
      <c r="R54" s="265"/>
      <c r="T54" s="265"/>
    </row>
    <row r="55" spans="1:20" x14ac:dyDescent="0.3">
      <c r="A55" s="144"/>
      <c r="E55" s="136"/>
      <c r="F55" s="146"/>
      <c r="G55" s="135"/>
      <c r="H55" s="135"/>
      <c r="I55" s="135"/>
      <c r="J55" s="135"/>
      <c r="K55" s="135"/>
      <c r="L55" s="135"/>
      <c r="M55" s="147"/>
      <c r="R55" s="265"/>
    </row>
    <row r="56" spans="1:20" x14ac:dyDescent="0.3">
      <c r="A56" s="144" t="s">
        <v>273</v>
      </c>
      <c r="E56" s="136"/>
      <c r="F56" s="146"/>
      <c r="G56" s="135"/>
      <c r="H56" s="135"/>
      <c r="I56" s="135"/>
      <c r="J56" s="135"/>
      <c r="K56" s="135"/>
      <c r="L56" s="135"/>
      <c r="M56" s="147"/>
      <c r="R56" s="265"/>
    </row>
    <row r="57" spans="1:20" x14ac:dyDescent="0.3">
      <c r="A57" s="144"/>
      <c r="B57" s="1" t="s">
        <v>311</v>
      </c>
      <c r="E57" s="136"/>
      <c r="F57" s="353"/>
      <c r="G57" s="354"/>
      <c r="H57" s="354"/>
      <c r="I57" s="354"/>
      <c r="J57" s="354"/>
      <c r="K57" s="354"/>
      <c r="L57" s="354"/>
      <c r="M57" s="316">
        <f t="shared" ref="M57:M59" si="9">SUM(F57:L57)</f>
        <v>0</v>
      </c>
      <c r="P57" s="265"/>
    </row>
    <row r="58" spans="1:20" x14ac:dyDescent="0.3">
      <c r="A58" s="144"/>
      <c r="B58" s="1" t="s">
        <v>312</v>
      </c>
      <c r="E58" s="136"/>
      <c r="F58" s="353"/>
      <c r="G58" s="354"/>
      <c r="H58" s="354"/>
      <c r="I58" s="354"/>
      <c r="J58" s="354"/>
      <c r="K58" s="354"/>
      <c r="L58" s="354"/>
      <c r="M58" s="316">
        <f t="shared" si="9"/>
        <v>0</v>
      </c>
      <c r="P58" s="265"/>
      <c r="R58" s="265"/>
      <c r="T58" s="265"/>
    </row>
    <row r="59" spans="1:20" x14ac:dyDescent="0.3">
      <c r="A59" s="144"/>
      <c r="B59" s="1" t="s">
        <v>313</v>
      </c>
      <c r="E59" s="136"/>
      <c r="F59" s="353"/>
      <c r="G59" s="354"/>
      <c r="H59" s="354"/>
      <c r="I59" s="354"/>
      <c r="J59" s="354"/>
      <c r="K59" s="354"/>
      <c r="L59" s="354"/>
      <c r="M59" s="316">
        <f t="shared" si="9"/>
        <v>0</v>
      </c>
      <c r="P59" s="265"/>
    </row>
    <row r="60" spans="1:20" x14ac:dyDescent="0.3">
      <c r="A60" s="144" t="s">
        <v>314</v>
      </c>
      <c r="E60" s="136"/>
      <c r="F60" s="151">
        <f t="shared" ref="F60:M60" si="10">SUM(F57:F59)</f>
        <v>0</v>
      </c>
      <c r="G60" s="152">
        <f t="shared" si="10"/>
        <v>0</v>
      </c>
      <c r="H60" s="152">
        <f t="shared" si="10"/>
        <v>0</v>
      </c>
      <c r="I60" s="152">
        <f t="shared" si="10"/>
        <v>0</v>
      </c>
      <c r="J60" s="152">
        <f t="shared" si="10"/>
        <v>0</v>
      </c>
      <c r="K60" s="152">
        <f t="shared" si="10"/>
        <v>0</v>
      </c>
      <c r="L60" s="152">
        <f t="shared" si="10"/>
        <v>0</v>
      </c>
      <c r="M60" s="153">
        <f t="shared" si="10"/>
        <v>0</v>
      </c>
      <c r="P60" s="265"/>
    </row>
    <row r="61" spans="1:20" x14ac:dyDescent="0.3">
      <c r="A61" s="144"/>
      <c r="E61" s="136"/>
      <c r="F61" s="146"/>
      <c r="G61" s="135"/>
      <c r="H61" s="135"/>
      <c r="I61" s="135"/>
      <c r="J61" s="135"/>
      <c r="K61" s="135"/>
      <c r="L61" s="135"/>
      <c r="M61" s="147"/>
    </row>
    <row r="62" spans="1:20" x14ac:dyDescent="0.3">
      <c r="A62" s="144" t="s">
        <v>315</v>
      </c>
      <c r="E62" s="136"/>
      <c r="F62" s="146"/>
      <c r="G62" s="135"/>
      <c r="H62" s="135"/>
      <c r="I62" s="135"/>
      <c r="J62" s="135"/>
      <c r="K62" s="135"/>
      <c r="L62" s="135"/>
      <c r="M62" s="147"/>
    </row>
    <row r="63" spans="1:20" x14ac:dyDescent="0.3">
      <c r="A63" s="144"/>
      <c r="B63" s="1" t="s">
        <v>316</v>
      </c>
      <c r="E63" s="136"/>
      <c r="F63" s="160">
        <f>'Form 6E'!$E114</f>
        <v>0</v>
      </c>
      <c r="G63" s="161">
        <f>'Form 6E'!$E115</f>
        <v>0</v>
      </c>
      <c r="H63" s="161">
        <f>'Form 6E'!$E116</f>
        <v>0</v>
      </c>
      <c r="I63" s="161">
        <f>'Form 6E'!$E117</f>
        <v>0</v>
      </c>
      <c r="J63" s="161">
        <f>'Form 6E'!E118</f>
        <v>0</v>
      </c>
      <c r="K63" s="161">
        <f>'Form 6E'!E119</f>
        <v>0</v>
      </c>
      <c r="L63" s="161">
        <f>'Form 6E'!E120</f>
        <v>0</v>
      </c>
      <c r="M63" s="150">
        <f t="shared" ref="M63:M65" si="11">SUM(F63:L63)</f>
        <v>0</v>
      </c>
    </row>
    <row r="64" spans="1:20" x14ac:dyDescent="0.3">
      <c r="A64" s="144"/>
      <c r="B64" s="1" t="s">
        <v>317</v>
      </c>
      <c r="E64" s="136"/>
      <c r="F64" s="160">
        <f>'Form 6E'!$F114</f>
        <v>0</v>
      </c>
      <c r="G64" s="161">
        <f>'Form 6E'!$F115</f>
        <v>0</v>
      </c>
      <c r="H64" s="161">
        <f>'Form 6E'!$F116</f>
        <v>0</v>
      </c>
      <c r="I64" s="161">
        <f>'Form 6E'!$F117</f>
        <v>0</v>
      </c>
      <c r="J64" s="161">
        <f>'Form 6E'!F118</f>
        <v>0</v>
      </c>
      <c r="K64" s="161">
        <f>'Form 6E'!F119</f>
        <v>0</v>
      </c>
      <c r="L64" s="161">
        <f>'Form 6E'!F120</f>
        <v>0</v>
      </c>
      <c r="M64" s="150">
        <f t="shared" si="11"/>
        <v>0</v>
      </c>
      <c r="R64" s="135"/>
      <c r="T64" s="135"/>
    </row>
    <row r="65" spans="1:20" x14ac:dyDescent="0.3">
      <c r="A65" s="144"/>
      <c r="B65" s="1" t="s">
        <v>318</v>
      </c>
      <c r="E65" s="136"/>
      <c r="F65" s="160">
        <f>'Form 6E'!$G114</f>
        <v>0</v>
      </c>
      <c r="G65" s="161">
        <f>'Form 6E'!$G115</f>
        <v>0</v>
      </c>
      <c r="H65" s="161">
        <f>'Form 6E'!$G116</f>
        <v>0</v>
      </c>
      <c r="I65" s="161">
        <f>'Form 6E'!$G117</f>
        <v>0</v>
      </c>
      <c r="J65" s="161">
        <f>'Form 6E'!G118</f>
        <v>0</v>
      </c>
      <c r="K65" s="161">
        <f>'Form 6E'!G119</f>
        <v>0</v>
      </c>
      <c r="L65" s="161">
        <f>'Form 6E'!G120</f>
        <v>0</v>
      </c>
      <c r="M65" s="150">
        <f t="shared" si="11"/>
        <v>0</v>
      </c>
    </row>
    <row r="66" spans="1:20" x14ac:dyDescent="0.3">
      <c r="A66" s="144" t="s">
        <v>319</v>
      </c>
      <c r="E66" s="136"/>
      <c r="F66" s="151">
        <f>SUM(F63:F65)</f>
        <v>0</v>
      </c>
      <c r="G66" s="152">
        <f>SUM(G63:G65)</f>
        <v>0</v>
      </c>
      <c r="H66" s="152">
        <f>SUM(H63:H65)</f>
        <v>0</v>
      </c>
      <c r="I66" s="152">
        <f>SUM(I63:I65)</f>
        <v>0</v>
      </c>
      <c r="J66" s="152">
        <f t="shared" ref="J66:L66" si="12">SUM(J63:J65)</f>
        <v>0</v>
      </c>
      <c r="K66" s="152">
        <f t="shared" si="12"/>
        <v>0</v>
      </c>
      <c r="L66" s="152">
        <f t="shared" si="12"/>
        <v>0</v>
      </c>
      <c r="M66" s="153">
        <f>SUM(M63:M65)</f>
        <v>0</v>
      </c>
    </row>
    <row r="67" spans="1:20" x14ac:dyDescent="0.3">
      <c r="A67" s="144"/>
      <c r="E67" s="136"/>
      <c r="F67" s="154"/>
      <c r="G67" s="155"/>
      <c r="H67" s="155"/>
      <c r="I67" s="155"/>
      <c r="J67" s="155"/>
      <c r="K67" s="155"/>
      <c r="L67" s="155"/>
      <c r="M67" s="156"/>
    </row>
    <row r="68" spans="1:20" x14ac:dyDescent="0.3">
      <c r="A68" s="144" t="s">
        <v>320</v>
      </c>
      <c r="E68" s="136"/>
      <c r="F68" s="146"/>
      <c r="G68" s="135"/>
      <c r="H68" s="135"/>
      <c r="I68" s="135"/>
      <c r="J68" s="135"/>
      <c r="K68" s="135"/>
      <c r="L68" s="135"/>
      <c r="M68" s="147"/>
    </row>
    <row r="69" spans="1:20" x14ac:dyDescent="0.3">
      <c r="A69" s="144"/>
      <c r="B69" s="1" t="s">
        <v>316</v>
      </c>
      <c r="E69" s="136"/>
      <c r="F69" s="160">
        <f>'Form 6E'!$E133</f>
        <v>0</v>
      </c>
      <c r="G69" s="161">
        <f>'Form 6E'!$E134</f>
        <v>0</v>
      </c>
      <c r="H69" s="161">
        <f>'Form 6E'!$E135</f>
        <v>0</v>
      </c>
      <c r="I69" s="161">
        <f>'Form 6E'!$E136</f>
        <v>0</v>
      </c>
      <c r="J69" s="161">
        <f>'Form 6E'!E137</f>
        <v>0</v>
      </c>
      <c r="K69" s="161">
        <f>'Form 6E'!E138</f>
        <v>0</v>
      </c>
      <c r="L69" s="161">
        <f>'Form 6E'!E139</f>
        <v>0</v>
      </c>
      <c r="M69" s="150">
        <f t="shared" ref="M69:M71" si="13">SUM(F69:L69)</f>
        <v>0</v>
      </c>
    </row>
    <row r="70" spans="1:20" x14ac:dyDescent="0.3">
      <c r="A70" s="144"/>
      <c r="B70" s="1" t="s">
        <v>317</v>
      </c>
      <c r="E70" s="136"/>
      <c r="F70" s="160">
        <f>'Form 6E'!$F133</f>
        <v>0</v>
      </c>
      <c r="G70" s="161">
        <f>'Form 6E'!$F134</f>
        <v>0</v>
      </c>
      <c r="H70" s="161">
        <f>'Form 6E'!$F135</f>
        <v>0</v>
      </c>
      <c r="I70" s="161">
        <f>'Form 6E'!$F136</f>
        <v>0</v>
      </c>
      <c r="J70" s="161">
        <f>'Form 6E'!F137</f>
        <v>0</v>
      </c>
      <c r="K70" s="161">
        <f>'Form 6E'!F138</f>
        <v>0</v>
      </c>
      <c r="L70" s="161">
        <f>'Form 6E'!F139</f>
        <v>0</v>
      </c>
      <c r="M70" s="150">
        <f t="shared" si="13"/>
        <v>0</v>
      </c>
      <c r="R70" s="135"/>
      <c r="T70" s="135"/>
    </row>
    <row r="71" spans="1:20" x14ac:dyDescent="0.3">
      <c r="A71" s="144"/>
      <c r="B71" s="1" t="s">
        <v>318</v>
      </c>
      <c r="E71" s="136"/>
      <c r="F71" s="160">
        <f>'Form 6E'!$G133</f>
        <v>0</v>
      </c>
      <c r="G71" s="161">
        <f>'Form 6E'!$G134</f>
        <v>0</v>
      </c>
      <c r="H71" s="161">
        <f>'Form 6E'!$G135</f>
        <v>0</v>
      </c>
      <c r="I71" s="161">
        <f>'Form 6E'!$G136</f>
        <v>0</v>
      </c>
      <c r="J71" s="161">
        <f>'Form 6E'!G137</f>
        <v>0</v>
      </c>
      <c r="K71" s="161">
        <f>'Form 6E'!G138</f>
        <v>0</v>
      </c>
      <c r="L71" s="161">
        <f>'Form 6E'!G139</f>
        <v>0</v>
      </c>
      <c r="M71" s="150">
        <f t="shared" si="13"/>
        <v>0</v>
      </c>
    </row>
    <row r="72" spans="1:20" x14ac:dyDescent="0.3">
      <c r="A72" s="144" t="s">
        <v>321</v>
      </c>
      <c r="E72" s="136"/>
      <c r="F72" s="162">
        <f>SUM(F69:F71)</f>
        <v>0</v>
      </c>
      <c r="G72" s="163">
        <f>SUM(G69:G71)</f>
        <v>0</v>
      </c>
      <c r="H72" s="163">
        <f>SUM(H69:H71)</f>
        <v>0</v>
      </c>
      <c r="I72" s="163">
        <f>SUM(I69:I71)</f>
        <v>0</v>
      </c>
      <c r="J72" s="163">
        <f t="shared" ref="J72:L72" si="14">SUM(J69:J71)</f>
        <v>0</v>
      </c>
      <c r="K72" s="163">
        <f t="shared" si="14"/>
        <v>0</v>
      </c>
      <c r="L72" s="163">
        <f t="shared" si="14"/>
        <v>0</v>
      </c>
      <c r="M72" s="159">
        <f>SUM(M69:M71)</f>
        <v>0</v>
      </c>
    </row>
    <row r="73" spans="1:20" x14ac:dyDescent="0.3">
      <c r="A73" s="144"/>
      <c r="E73" s="136"/>
      <c r="F73" s="164"/>
      <c r="G73" s="165"/>
      <c r="H73" s="165"/>
      <c r="I73" s="165"/>
      <c r="J73" s="165"/>
      <c r="K73" s="165"/>
      <c r="L73" s="165"/>
      <c r="M73" s="156"/>
    </row>
    <row r="74" spans="1:20" x14ac:dyDescent="0.3">
      <c r="A74" s="144" t="s">
        <v>277</v>
      </c>
      <c r="E74" s="136"/>
      <c r="F74" s="151">
        <f>F72+F66+F60+F54+F36+F21+F43</f>
        <v>0</v>
      </c>
      <c r="G74" s="152">
        <f>G72+G66+G60+G54+G36+G21+G43</f>
        <v>0</v>
      </c>
      <c r="H74" s="152">
        <f>H72+H66+H60+H54+H36+H21+H43</f>
        <v>0</v>
      </c>
      <c r="I74" s="152">
        <f>I72+I66+I60+I54+I36+I21+I43</f>
        <v>0</v>
      </c>
      <c r="J74" s="152">
        <f t="shared" ref="J74:L74" si="15">J72+J66+J60+J54+J36+J21+J43</f>
        <v>0</v>
      </c>
      <c r="K74" s="152">
        <f t="shared" si="15"/>
        <v>0</v>
      </c>
      <c r="L74" s="152">
        <f t="shared" si="15"/>
        <v>0</v>
      </c>
      <c r="M74" s="153">
        <f>M72+M66+M60+M54+M36+M21+M43</f>
        <v>0</v>
      </c>
    </row>
    <row r="75" spans="1:20" x14ac:dyDescent="0.3">
      <c r="A75" s="144"/>
      <c r="E75" s="136"/>
      <c r="F75" s="154"/>
      <c r="G75" s="155"/>
      <c r="H75" s="155"/>
      <c r="I75" s="155"/>
      <c r="J75" s="155"/>
      <c r="K75" s="155"/>
      <c r="L75" s="155"/>
      <c r="M75" s="156"/>
    </row>
    <row r="76" spans="1:20" x14ac:dyDescent="0.3">
      <c r="A76" s="274" t="s">
        <v>352</v>
      </c>
      <c r="B76" s="86"/>
      <c r="C76" s="86"/>
      <c r="D76" s="362"/>
      <c r="E76" s="275" t="s">
        <v>323</v>
      </c>
      <c r="F76" s="166">
        <f>IF($D76=0,0,(F74/$D$76%)-F74)</f>
        <v>0</v>
      </c>
      <c r="G76" s="167">
        <f>IF($D76=0,0,(G74/$D$76%)-G74)</f>
        <v>0</v>
      </c>
      <c r="H76" s="167">
        <f>IF($D76=0,0,(H74/$D$76%)-H74)</f>
        <v>0</v>
      </c>
      <c r="I76" s="167">
        <f>IF($D76=0,0,(I74/$D$76%)-I74)</f>
        <v>0</v>
      </c>
      <c r="J76" s="167">
        <f t="shared" ref="J76:K76" si="16">IF($D76=0,0,(J74/$D$76%)-J74)</f>
        <v>0</v>
      </c>
      <c r="K76" s="167">
        <f t="shared" si="16"/>
        <v>0</v>
      </c>
      <c r="L76" s="167">
        <f>IF($D76=0,0,(L74/$D$76%)-L74)</f>
        <v>0</v>
      </c>
      <c r="M76" s="168">
        <f>SUM(F76:L76)</f>
        <v>0</v>
      </c>
    </row>
    <row r="77" spans="1:20" x14ac:dyDescent="0.3">
      <c r="F77" s="146"/>
      <c r="G77" s="135"/>
      <c r="H77" s="135"/>
      <c r="I77" s="135"/>
      <c r="J77" s="135"/>
      <c r="K77" s="135"/>
      <c r="L77" s="135"/>
      <c r="M77" s="147"/>
    </row>
    <row r="78" spans="1:20" x14ac:dyDescent="0.3">
      <c r="A78" s="144" t="s">
        <v>278</v>
      </c>
      <c r="F78" s="299"/>
      <c r="G78" s="300"/>
      <c r="H78" s="300"/>
      <c r="I78" s="300"/>
      <c r="J78" s="300"/>
      <c r="K78" s="300"/>
      <c r="L78" s="300"/>
      <c r="M78" s="194"/>
    </row>
    <row r="79" spans="1:20" x14ac:dyDescent="0.3">
      <c r="A79" s="144"/>
      <c r="D79" s="178"/>
      <c r="E79" s="136"/>
      <c r="F79" s="160"/>
      <c r="G79" s="174"/>
      <c r="H79" s="174"/>
      <c r="I79" s="174"/>
      <c r="J79" s="174"/>
      <c r="K79" s="174"/>
      <c r="L79" s="174"/>
      <c r="M79" s="175"/>
    </row>
    <row r="80" spans="1:20" x14ac:dyDescent="0.3">
      <c r="A80" s="144"/>
      <c r="B80" s="1" t="s">
        <v>279</v>
      </c>
      <c r="E80" s="136"/>
      <c r="F80" s="148"/>
      <c r="G80" s="149"/>
      <c r="H80" s="149"/>
      <c r="I80" s="149"/>
      <c r="J80" s="149"/>
      <c r="K80" s="149"/>
      <c r="L80" s="149"/>
      <c r="M80" s="150">
        <f>SUM(F80:L80)</f>
        <v>0</v>
      </c>
    </row>
    <row r="81" spans="1:14" x14ac:dyDescent="0.3">
      <c r="A81" s="144"/>
      <c r="E81" s="136"/>
      <c r="F81" s="179"/>
      <c r="G81" s="180"/>
      <c r="H81" s="180"/>
      <c r="I81" s="180"/>
      <c r="J81" s="180"/>
      <c r="K81" s="180"/>
      <c r="L81" s="180"/>
      <c r="M81" s="181"/>
    </row>
    <row r="82" spans="1:14" x14ac:dyDescent="0.3">
      <c r="A82" s="144"/>
      <c r="B82" s="1" t="s">
        <v>280</v>
      </c>
      <c r="E82" s="136"/>
      <c r="F82" s="179"/>
      <c r="G82" s="180"/>
      <c r="H82" s="180"/>
      <c r="I82" s="180"/>
      <c r="J82" s="180"/>
      <c r="K82" s="180"/>
      <c r="L82" s="180"/>
      <c r="M82" s="181"/>
    </row>
    <row r="83" spans="1:14" x14ac:dyDescent="0.3">
      <c r="A83" s="144"/>
      <c r="C83" s="1" t="s">
        <v>324</v>
      </c>
      <c r="E83" s="136"/>
      <c r="F83" s="148"/>
      <c r="G83" s="149"/>
      <c r="H83" s="149"/>
      <c r="I83" s="149"/>
      <c r="J83" s="149"/>
      <c r="K83" s="149"/>
      <c r="L83" s="149"/>
      <c r="M83" s="150">
        <f>SUM(F83:L83)</f>
        <v>0</v>
      </c>
    </row>
    <row r="84" spans="1:14" x14ac:dyDescent="0.3">
      <c r="A84" s="144"/>
      <c r="C84" s="1" t="s">
        <v>301</v>
      </c>
      <c r="E84" s="136"/>
      <c r="F84" s="148"/>
      <c r="G84" s="149"/>
      <c r="H84" s="149"/>
      <c r="I84" s="149"/>
      <c r="J84" s="149"/>
      <c r="K84" s="149"/>
      <c r="L84" s="149"/>
      <c r="M84" s="150">
        <f>SUM(F84:L84)</f>
        <v>0</v>
      </c>
    </row>
    <row r="85" spans="1:14" x14ac:dyDescent="0.3">
      <c r="A85" s="144"/>
      <c r="B85" s="1" t="s">
        <v>325</v>
      </c>
      <c r="E85" s="136"/>
      <c r="F85" s="182">
        <f>SUM(F83:F84)</f>
        <v>0</v>
      </c>
      <c r="G85" s="176">
        <f>SUM(G83:G84)</f>
        <v>0</v>
      </c>
      <c r="H85" s="176">
        <f>SUM(H83:H84)</f>
        <v>0</v>
      </c>
      <c r="I85" s="176">
        <f>SUM(I83:I84)</f>
        <v>0</v>
      </c>
      <c r="J85" s="176">
        <f t="shared" ref="J85:L85" si="17">SUM(J83:J84)</f>
        <v>0</v>
      </c>
      <c r="K85" s="176">
        <f t="shared" si="17"/>
        <v>0</v>
      </c>
      <c r="L85" s="176">
        <f t="shared" si="17"/>
        <v>0</v>
      </c>
      <c r="M85" s="177">
        <f>SUM(M83:M84)</f>
        <v>0</v>
      </c>
    </row>
    <row r="86" spans="1:14" x14ac:dyDescent="0.3">
      <c r="A86" s="144"/>
      <c r="E86" s="136"/>
      <c r="F86" s="146"/>
      <c r="G86" s="135"/>
      <c r="H86" s="135"/>
      <c r="I86" s="135"/>
      <c r="J86" s="135"/>
      <c r="K86" s="135"/>
      <c r="L86" s="135"/>
      <c r="M86" s="147"/>
    </row>
    <row r="87" spans="1:14" x14ac:dyDescent="0.3">
      <c r="A87" s="144"/>
      <c r="B87" s="1" t="s">
        <v>326</v>
      </c>
      <c r="E87" s="136"/>
      <c r="F87" s="146"/>
      <c r="G87" s="135"/>
      <c r="H87" s="135"/>
      <c r="I87" s="135"/>
      <c r="J87" s="135"/>
      <c r="K87" s="135"/>
      <c r="L87" s="135"/>
      <c r="M87" s="147"/>
    </row>
    <row r="88" spans="1:14" x14ac:dyDescent="0.3">
      <c r="A88" s="144"/>
      <c r="C88" s="1" t="s">
        <v>316</v>
      </c>
      <c r="E88" s="136"/>
      <c r="F88" s="160">
        <f>'Form 6E'!$E152</f>
        <v>0</v>
      </c>
      <c r="G88" s="161">
        <f>'Form 6E'!$E153</f>
        <v>0</v>
      </c>
      <c r="H88" s="161">
        <f>'Form 6E'!$E154</f>
        <v>0</v>
      </c>
      <c r="I88" s="161">
        <f>'Form 6E'!$E155</f>
        <v>0</v>
      </c>
      <c r="J88" s="161">
        <f>'Form 6E'!E156</f>
        <v>0</v>
      </c>
      <c r="K88" s="161">
        <f>'Form 6E'!E157</f>
        <v>0</v>
      </c>
      <c r="L88" s="161">
        <f>'Form 6E'!E158</f>
        <v>0</v>
      </c>
      <c r="M88" s="150">
        <f>SUM(F88:L88)</f>
        <v>0</v>
      </c>
    </row>
    <row r="89" spans="1:14" x14ac:dyDescent="0.3">
      <c r="A89" s="144"/>
      <c r="C89" s="1" t="s">
        <v>317</v>
      </c>
      <c r="E89" s="136"/>
      <c r="F89" s="160">
        <f>'Form 6E'!$F152</f>
        <v>0</v>
      </c>
      <c r="G89" s="161">
        <f>'Form 6E'!$F153</f>
        <v>0</v>
      </c>
      <c r="H89" s="161">
        <f>'Form 6E'!$F154</f>
        <v>0</v>
      </c>
      <c r="I89" s="161">
        <f>'Form 6E'!$F155</f>
        <v>0</v>
      </c>
      <c r="J89" s="161">
        <f>'Form 6E'!F156</f>
        <v>0</v>
      </c>
      <c r="K89" s="161">
        <f>'Form 6E'!F157</f>
        <v>0</v>
      </c>
      <c r="L89" s="161">
        <f>'Form 6E'!F158</f>
        <v>0</v>
      </c>
      <c r="M89" s="150">
        <f>SUM(F89:L89)</f>
        <v>0</v>
      </c>
    </row>
    <row r="90" spans="1:14" x14ac:dyDescent="0.3">
      <c r="A90" s="144"/>
      <c r="C90" s="1" t="s">
        <v>318</v>
      </c>
      <c r="E90" s="136"/>
      <c r="F90" s="160">
        <f>'Form 6E'!$G152</f>
        <v>0</v>
      </c>
      <c r="G90" s="161">
        <f>'Form 6E'!$G153</f>
        <v>0</v>
      </c>
      <c r="H90" s="161">
        <f>'Form 6E'!$G154</f>
        <v>0</v>
      </c>
      <c r="I90" s="161">
        <f>'Form 6E'!$G155</f>
        <v>0</v>
      </c>
      <c r="J90" s="161">
        <f>'Form 6E'!G156</f>
        <v>0</v>
      </c>
      <c r="K90" s="161">
        <f>'Form 6E'!G157</f>
        <v>0</v>
      </c>
      <c r="L90" s="161">
        <f>'Form 6E'!G158</f>
        <v>0</v>
      </c>
      <c r="M90" s="150">
        <f>SUM(F90:L90)</f>
        <v>0</v>
      </c>
    </row>
    <row r="91" spans="1:14" x14ac:dyDescent="0.3">
      <c r="A91" s="144"/>
      <c r="B91" s="1" t="s">
        <v>353</v>
      </c>
      <c r="E91" s="136"/>
      <c r="F91" s="162">
        <f>SUM(F88:F90)</f>
        <v>0</v>
      </c>
      <c r="G91" s="163">
        <f>SUM(G88:G90)</f>
        <v>0</v>
      </c>
      <c r="H91" s="163">
        <f>SUM(H88:H90)</f>
        <v>0</v>
      </c>
      <c r="I91" s="163">
        <f>SUM(I88:I90)</f>
        <v>0</v>
      </c>
      <c r="J91" s="163">
        <f t="shared" ref="J91:L91" si="18">SUM(J88:J90)</f>
        <v>0</v>
      </c>
      <c r="K91" s="163">
        <f t="shared" si="18"/>
        <v>0</v>
      </c>
      <c r="L91" s="163">
        <f t="shared" si="18"/>
        <v>0</v>
      </c>
      <c r="M91" s="159">
        <f>SUM(M88:M90)</f>
        <v>0</v>
      </c>
    </row>
    <row r="92" spans="1:14" x14ac:dyDescent="0.3">
      <c r="A92" s="144"/>
      <c r="E92" s="136"/>
      <c r="F92" s="154"/>
      <c r="G92" s="155"/>
      <c r="H92" s="155"/>
      <c r="I92" s="155"/>
      <c r="J92" s="155"/>
      <c r="K92" s="155"/>
      <c r="L92" s="155"/>
      <c r="M92" s="156"/>
    </row>
    <row r="93" spans="1:14" x14ac:dyDescent="0.3">
      <c r="A93" s="144" t="s">
        <v>282</v>
      </c>
      <c r="E93" s="136"/>
      <c r="F93" s="162">
        <f>F80+F85+F91</f>
        <v>0</v>
      </c>
      <c r="G93" s="163">
        <f>G80+G85+G91</f>
        <v>0</v>
      </c>
      <c r="H93" s="163">
        <f>H80+H85+H91</f>
        <v>0</v>
      </c>
      <c r="I93" s="163">
        <f>I80+I85+I91</f>
        <v>0</v>
      </c>
      <c r="J93" s="163">
        <f t="shared" ref="J93:L93" si="19">J80+J85+J91</f>
        <v>0</v>
      </c>
      <c r="K93" s="163">
        <f t="shared" si="19"/>
        <v>0</v>
      </c>
      <c r="L93" s="163">
        <f t="shared" si="19"/>
        <v>0</v>
      </c>
      <c r="M93" s="159">
        <f>+M80+M85+M91</f>
        <v>0</v>
      </c>
    </row>
    <row r="94" spans="1:14" x14ac:dyDescent="0.3">
      <c r="A94" s="144"/>
      <c r="E94" s="136"/>
      <c r="F94" s="179"/>
      <c r="G94" s="180"/>
      <c r="H94" s="180"/>
      <c r="I94" s="180"/>
      <c r="J94" s="180"/>
      <c r="K94" s="180"/>
      <c r="L94" s="180"/>
      <c r="M94" s="181"/>
    </row>
    <row r="95" spans="1:14" ht="14.4" thickBot="1" x14ac:dyDescent="0.35">
      <c r="A95" s="138" t="s">
        <v>354</v>
      </c>
      <c r="B95" s="137"/>
      <c r="C95" s="137"/>
      <c r="D95" s="137"/>
      <c r="E95" s="139"/>
      <c r="F95" s="183">
        <f>(F93+F76+F74)</f>
        <v>0</v>
      </c>
      <c r="G95" s="184">
        <f>(G93+G76+G74)</f>
        <v>0</v>
      </c>
      <c r="H95" s="184">
        <f>(H93+H76+H74)</f>
        <v>0</v>
      </c>
      <c r="I95" s="184">
        <f>(I93+I76+I74)</f>
        <v>0</v>
      </c>
      <c r="J95" s="184">
        <f t="shared" ref="J95:L95" si="20">(J93+J76+J74)</f>
        <v>0</v>
      </c>
      <c r="K95" s="184">
        <f t="shared" si="20"/>
        <v>0</v>
      </c>
      <c r="L95" s="184">
        <f t="shared" si="20"/>
        <v>0</v>
      </c>
      <c r="M95" s="185">
        <f>(M93+M76+M74)</f>
        <v>0</v>
      </c>
    </row>
    <row r="96" spans="1:14" x14ac:dyDescent="0.3">
      <c r="F96" s="135"/>
      <c r="G96" s="135"/>
      <c r="H96" s="135"/>
      <c r="I96" s="135"/>
      <c r="J96" s="135"/>
      <c r="K96" s="135"/>
      <c r="L96" s="135"/>
      <c r="M96" s="135"/>
      <c r="N96" s="135"/>
    </row>
  </sheetData>
  <mergeCells count="3">
    <mergeCell ref="F5:M5"/>
    <mergeCell ref="F6:M6"/>
    <mergeCell ref="F3:M3"/>
  </mergeCells>
  <phoneticPr fontId="0" type="noConversion"/>
  <printOptions horizontalCentered="1"/>
  <pageMargins left="0.43" right="0.25" top="0.6" bottom="0.34" header="0.4" footer="0.18"/>
  <pageSetup scale="64" fitToHeight="2" orientation="portrait" r:id="rId1"/>
  <headerFooter alignWithMargins="0">
    <oddHeader>&amp;C&amp;"Book Antiqua,Bold"Form 6A</oddHeader>
    <oddFooter>&amp;R&amp;8Page &amp;P of &amp;N</oddFooter>
  </headerFooter>
  <rowBreaks count="1" manualBreakCount="1">
    <brk id="77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3"/>
  </sheetPr>
  <dimension ref="A1:L97"/>
  <sheetViews>
    <sheetView workbookViewId="0">
      <selection activeCell="A73" sqref="A73"/>
    </sheetView>
  </sheetViews>
  <sheetFormatPr defaultColWidth="9.109375" defaultRowHeight="13.8" x14ac:dyDescent="0.3"/>
  <cols>
    <col min="1" max="1" width="2.6640625" style="1" customWidth="1"/>
    <col min="2" max="2" width="3.6640625" style="1" customWidth="1"/>
    <col min="3" max="3" width="40.6640625" style="1" customWidth="1"/>
    <col min="4" max="4" width="10.6640625" style="1" customWidth="1"/>
    <col min="5" max="5" width="2.5546875" style="1" customWidth="1"/>
    <col min="6" max="6" width="14.88671875" style="1" customWidth="1"/>
    <col min="7" max="10" width="13.5546875" style="1" customWidth="1"/>
    <col min="11" max="11" width="6.33203125" style="1" customWidth="1"/>
    <col min="12" max="16384" width="9.109375" style="1"/>
  </cols>
  <sheetData>
    <row r="1" spans="1:10" ht="16.5" customHeight="1" x14ac:dyDescent="0.3">
      <c r="A1" s="23" t="s">
        <v>329</v>
      </c>
      <c r="B1" s="23"/>
      <c r="C1" s="23"/>
      <c r="D1" s="23"/>
      <c r="E1" s="23"/>
      <c r="J1" s="2" t="str">
        <f>'2 Op_Statistics'!$U$1</f>
        <v xml:space="preserve">RecycleSmart Base </v>
      </c>
    </row>
    <row r="2" spans="1:10" ht="16.5" customHeight="1" x14ac:dyDescent="0.3">
      <c r="A2" s="27" t="str">
        <f>'1 Gen_Info'!B2</f>
        <v xml:space="preserve">Proposer Name: </v>
      </c>
      <c r="B2" s="23"/>
      <c r="C2" s="23"/>
      <c r="D2" s="23"/>
      <c r="E2" s="23"/>
    </row>
    <row r="3" spans="1:10" ht="16.5" customHeight="1" x14ac:dyDescent="0.3">
      <c r="A3" s="23"/>
      <c r="B3" s="23"/>
      <c r="C3" s="269"/>
      <c r="D3" s="23"/>
      <c r="E3" s="23"/>
      <c r="F3" s="442" t="str">
        <f>'Form 6A'!F3</f>
        <v xml:space="preserve">Note to proposer:  Input data in yellow shaded areas only in 2025 dollars. </v>
      </c>
      <c r="G3" s="443"/>
      <c r="H3" s="443"/>
      <c r="I3" s="443"/>
      <c r="J3" s="444"/>
    </row>
    <row r="4" spans="1:10" ht="9.75" customHeight="1" thickBot="1" x14ac:dyDescent="0.35">
      <c r="A4" s="23"/>
      <c r="B4" s="23"/>
      <c r="D4" s="23"/>
      <c r="E4" s="23"/>
    </row>
    <row r="5" spans="1:10" ht="15.6" x14ac:dyDescent="0.3">
      <c r="A5" s="23"/>
      <c r="B5" s="23"/>
      <c r="C5" s="269"/>
      <c r="D5" s="23"/>
      <c r="E5" s="23"/>
      <c r="F5" s="436" t="s">
        <v>330</v>
      </c>
      <c r="G5" s="437"/>
      <c r="H5" s="437"/>
      <c r="I5" s="437"/>
      <c r="J5" s="438"/>
    </row>
    <row r="6" spans="1:10" ht="16.2" thickBot="1" x14ac:dyDescent="0.35">
      <c r="A6" s="23"/>
      <c r="B6" s="23"/>
      <c r="C6" s="23"/>
      <c r="D6" s="23"/>
      <c r="E6" s="23"/>
      <c r="F6" s="439" t="str">
        <f>'5 Comp'!C6</f>
        <v>REPORT FOR RY 1 
(12-MONTH PERIOD ENDING FEB. 29, 2028) IN 2025 DOLLARS</v>
      </c>
      <c r="G6" s="445"/>
      <c r="H6" s="445"/>
      <c r="I6" s="445"/>
      <c r="J6" s="446"/>
    </row>
    <row r="7" spans="1:10" ht="27.6" x14ac:dyDescent="0.3">
      <c r="A7" s="140" t="s">
        <v>355</v>
      </c>
      <c r="B7" s="141"/>
      <c r="C7" s="141"/>
      <c r="D7" s="142"/>
      <c r="E7" s="142"/>
      <c r="F7" s="339" t="str">
        <f>+'2 Op_Statistics'!L7</f>
        <v>Solid Waste</v>
      </c>
      <c r="G7" s="340" t="str">
        <f>+'2 Op_Statistics'!M7</f>
        <v>Recyclable Materials</v>
      </c>
      <c r="H7" s="340" t="str">
        <f>+'2 Op_Statistics'!N7</f>
        <v>Commingled Organics</v>
      </c>
      <c r="I7" s="340" t="str">
        <f>+'2 Op_Statistics'!O7</f>
        <v>Commercial Food Scraps</v>
      </c>
      <c r="J7" s="192" t="s">
        <v>185</v>
      </c>
    </row>
    <row r="8" spans="1:10" x14ac:dyDescent="0.3">
      <c r="A8" s="144"/>
      <c r="F8" s="145"/>
      <c r="J8" s="136"/>
    </row>
    <row r="9" spans="1:10" x14ac:dyDescent="0.3">
      <c r="A9" s="144" t="s">
        <v>290</v>
      </c>
      <c r="F9" s="146"/>
      <c r="G9" s="135"/>
      <c r="H9" s="135"/>
      <c r="I9" s="135"/>
      <c r="J9" s="147"/>
    </row>
    <row r="10" spans="1:10" x14ac:dyDescent="0.3">
      <c r="A10" s="144"/>
      <c r="B10" s="1" t="s">
        <v>291</v>
      </c>
      <c r="F10" s="148"/>
      <c r="G10" s="149"/>
      <c r="H10" s="149"/>
      <c r="I10" s="149"/>
      <c r="J10" s="150">
        <f t="shared" ref="J10:J20" si="0">SUM(F10:I10)</f>
        <v>0</v>
      </c>
    </row>
    <row r="11" spans="1:10" x14ac:dyDescent="0.3">
      <c r="A11" s="144"/>
      <c r="B11" s="1" t="s">
        <v>292</v>
      </c>
      <c r="F11" s="148"/>
      <c r="G11" s="149"/>
      <c r="H11" s="149"/>
      <c r="I11" s="149"/>
      <c r="J11" s="150">
        <f t="shared" si="0"/>
        <v>0</v>
      </c>
    </row>
    <row r="12" spans="1:10" x14ac:dyDescent="0.3">
      <c r="A12" s="144"/>
      <c r="B12" s="1" t="s">
        <v>293</v>
      </c>
      <c r="F12" s="148"/>
      <c r="G12" s="149"/>
      <c r="H12" s="149"/>
      <c r="I12" s="149"/>
      <c r="J12" s="150">
        <f t="shared" si="0"/>
        <v>0</v>
      </c>
    </row>
    <row r="13" spans="1:10" x14ac:dyDescent="0.3">
      <c r="A13" s="144"/>
      <c r="B13" s="1" t="s">
        <v>294</v>
      </c>
      <c r="F13" s="148"/>
      <c r="G13" s="149"/>
      <c r="H13" s="149"/>
      <c r="I13" s="149"/>
      <c r="J13" s="150">
        <f t="shared" si="0"/>
        <v>0</v>
      </c>
    </row>
    <row r="14" spans="1:10" x14ac:dyDescent="0.3">
      <c r="A14" s="144"/>
      <c r="B14" s="1" t="s">
        <v>295</v>
      </c>
      <c r="F14" s="148"/>
      <c r="G14" s="149"/>
      <c r="H14" s="149"/>
      <c r="I14" s="149"/>
      <c r="J14" s="150">
        <f t="shared" si="0"/>
        <v>0</v>
      </c>
    </row>
    <row r="15" spans="1:10" x14ac:dyDescent="0.3">
      <c r="A15" s="144"/>
      <c r="B15" s="1" t="s">
        <v>296</v>
      </c>
      <c r="F15" s="148"/>
      <c r="G15" s="149"/>
      <c r="H15" s="149"/>
      <c r="I15" s="149"/>
      <c r="J15" s="150">
        <f t="shared" si="0"/>
        <v>0</v>
      </c>
    </row>
    <row r="16" spans="1:10" x14ac:dyDescent="0.3">
      <c r="A16" s="144"/>
      <c r="B16" s="1" t="s">
        <v>297</v>
      </c>
      <c r="F16" s="148"/>
      <c r="G16" s="149"/>
      <c r="H16" s="149"/>
      <c r="I16" s="149"/>
      <c r="J16" s="150">
        <f t="shared" si="0"/>
        <v>0</v>
      </c>
    </row>
    <row r="17" spans="1:10" x14ac:dyDescent="0.3">
      <c r="A17" s="144"/>
      <c r="B17" s="1" t="s">
        <v>298</v>
      </c>
      <c r="F17" s="148"/>
      <c r="G17" s="149"/>
      <c r="H17" s="149"/>
      <c r="I17" s="149"/>
      <c r="J17" s="150">
        <f t="shared" si="0"/>
        <v>0</v>
      </c>
    </row>
    <row r="18" spans="1:10" x14ac:dyDescent="0.3">
      <c r="A18" s="144"/>
      <c r="B18" s="1" t="s">
        <v>299</v>
      </c>
      <c r="F18" s="148"/>
      <c r="G18" s="149"/>
      <c r="H18" s="149"/>
      <c r="I18" s="149"/>
      <c r="J18" s="150">
        <f t="shared" si="0"/>
        <v>0</v>
      </c>
    </row>
    <row r="19" spans="1:10" x14ac:dyDescent="0.3">
      <c r="A19" s="144"/>
      <c r="B19" s="1" t="s">
        <v>300</v>
      </c>
      <c r="F19" s="148"/>
      <c r="G19" s="149"/>
      <c r="H19" s="149"/>
      <c r="I19" s="149"/>
      <c r="J19" s="150">
        <f t="shared" si="0"/>
        <v>0</v>
      </c>
    </row>
    <row r="20" spans="1:10" x14ac:dyDescent="0.3">
      <c r="A20" s="144"/>
      <c r="B20" s="1" t="s">
        <v>301</v>
      </c>
      <c r="F20" s="148"/>
      <c r="G20" s="149"/>
      <c r="H20" s="149"/>
      <c r="I20" s="149"/>
      <c r="J20" s="150">
        <f t="shared" si="0"/>
        <v>0</v>
      </c>
    </row>
    <row r="21" spans="1:10" x14ac:dyDescent="0.3">
      <c r="A21" s="144" t="s">
        <v>302</v>
      </c>
      <c r="F21" s="151">
        <f>SUM(F10:F20)</f>
        <v>0</v>
      </c>
      <c r="G21" s="152">
        <f>SUM(G10:G20)</f>
        <v>0</v>
      </c>
      <c r="H21" s="152">
        <f>SUM(H10:H20)</f>
        <v>0</v>
      </c>
      <c r="I21" s="152">
        <f>SUM(I10:I20)</f>
        <v>0</v>
      </c>
      <c r="J21" s="153">
        <f>SUM(J10:J20)</f>
        <v>0</v>
      </c>
    </row>
    <row r="22" spans="1:10" x14ac:dyDescent="0.3">
      <c r="A22" s="144"/>
      <c r="F22" s="146"/>
      <c r="G22" s="135"/>
      <c r="H22" s="135"/>
      <c r="I22" s="135"/>
      <c r="J22" s="147"/>
    </row>
    <row r="23" spans="1:10" x14ac:dyDescent="0.3">
      <c r="A23" s="144" t="s">
        <v>303</v>
      </c>
      <c r="F23" s="146"/>
      <c r="G23" s="135"/>
      <c r="H23" s="135"/>
      <c r="I23" s="135"/>
      <c r="J23" s="147"/>
    </row>
    <row r="24" spans="1:10" x14ac:dyDescent="0.3">
      <c r="A24" s="144"/>
      <c r="B24" s="1" t="s">
        <v>332</v>
      </c>
      <c r="F24" s="148"/>
      <c r="G24" s="149"/>
      <c r="H24" s="149"/>
      <c r="I24" s="149"/>
      <c r="J24" s="150">
        <f t="shared" ref="J24:J35" si="1">SUM(F24:I24)</f>
        <v>0</v>
      </c>
    </row>
    <row r="25" spans="1:10" x14ac:dyDescent="0.3">
      <c r="A25" s="144"/>
      <c r="B25" s="1" t="s">
        <v>333</v>
      </c>
      <c r="F25" s="148"/>
      <c r="G25" s="149"/>
      <c r="H25" s="149"/>
      <c r="I25" s="149"/>
      <c r="J25" s="150">
        <f t="shared" si="1"/>
        <v>0</v>
      </c>
    </row>
    <row r="26" spans="1:10" x14ac:dyDescent="0.3">
      <c r="A26" s="144"/>
      <c r="B26" s="1" t="s">
        <v>334</v>
      </c>
      <c r="F26" s="148"/>
      <c r="G26" s="149"/>
      <c r="H26" s="149"/>
      <c r="I26" s="149"/>
      <c r="J26" s="150">
        <f t="shared" si="1"/>
        <v>0</v>
      </c>
    </row>
    <row r="27" spans="1:10" x14ac:dyDescent="0.3">
      <c r="A27" s="144"/>
      <c r="B27" s="1" t="str">
        <f>+'Form 6A'!B27</f>
        <v>Equipment Rental</v>
      </c>
      <c r="F27" s="148"/>
      <c r="G27" s="149"/>
      <c r="H27" s="149"/>
      <c r="I27" s="149"/>
      <c r="J27" s="150">
        <f t="shared" si="1"/>
        <v>0</v>
      </c>
    </row>
    <row r="28" spans="1:10" x14ac:dyDescent="0.3">
      <c r="A28" s="144"/>
      <c r="B28" s="1" t="str">
        <f>+'Form 6A'!B28</f>
        <v>Materials and Supplies</v>
      </c>
      <c r="F28" s="148"/>
      <c r="G28" s="149"/>
      <c r="H28" s="149"/>
      <c r="I28" s="149"/>
      <c r="J28" s="150">
        <f t="shared" si="1"/>
        <v>0</v>
      </c>
    </row>
    <row r="29" spans="1:10" x14ac:dyDescent="0.3">
      <c r="A29" s="144"/>
      <c r="B29" s="1" t="str">
        <f>+'Form 6A'!B29</f>
        <v>Hardware</v>
      </c>
      <c r="F29" s="148"/>
      <c r="G29" s="149"/>
      <c r="H29" s="149"/>
      <c r="I29" s="149"/>
      <c r="J29" s="150">
        <f t="shared" si="1"/>
        <v>0</v>
      </c>
    </row>
    <row r="30" spans="1:10" x14ac:dyDescent="0.3">
      <c r="A30" s="144"/>
      <c r="B30" s="1" t="str">
        <f>+'Form 6A'!B30</f>
        <v>Oil &amp; Lube</v>
      </c>
      <c r="F30" s="148"/>
      <c r="G30" s="149"/>
      <c r="H30" s="149"/>
      <c r="I30" s="149"/>
      <c r="J30" s="150">
        <f t="shared" si="1"/>
        <v>0</v>
      </c>
    </row>
    <row r="31" spans="1:10" x14ac:dyDescent="0.3">
      <c r="A31" s="144"/>
      <c r="B31" s="1" t="str">
        <f>+'Form 6A'!B31</f>
        <v>Outside Repairs</v>
      </c>
      <c r="F31" s="148"/>
      <c r="G31" s="149"/>
      <c r="H31" s="149"/>
      <c r="I31" s="149"/>
      <c r="J31" s="150">
        <f t="shared" si="1"/>
        <v>0</v>
      </c>
    </row>
    <row r="32" spans="1:10" x14ac:dyDescent="0.3">
      <c r="A32" s="144"/>
      <c r="B32" s="1" t="str">
        <f>+'Form 6A'!B32</f>
        <v>Truck Washing</v>
      </c>
      <c r="F32" s="148"/>
      <c r="G32" s="149"/>
      <c r="H32" s="149"/>
      <c r="I32" s="149"/>
      <c r="J32" s="150">
        <f t="shared" si="1"/>
        <v>0</v>
      </c>
    </row>
    <row r="33" spans="1:10" x14ac:dyDescent="0.3">
      <c r="A33" s="144"/>
      <c r="B33" s="1" t="str">
        <f>+'Form 6A'!B33</f>
        <v>Shop Cleaning</v>
      </c>
      <c r="F33" s="148"/>
      <c r="G33" s="149"/>
      <c r="H33" s="149"/>
      <c r="I33" s="149"/>
      <c r="J33" s="150">
        <f t="shared" si="1"/>
        <v>0</v>
      </c>
    </row>
    <row r="34" spans="1:10" x14ac:dyDescent="0.3">
      <c r="A34" s="144"/>
      <c r="B34" s="1" t="str">
        <f>+'Form 6A'!B34</f>
        <v>Shop Supplies</v>
      </c>
      <c r="F34" s="148"/>
      <c r="G34" s="149"/>
      <c r="H34" s="149"/>
      <c r="I34" s="149"/>
      <c r="J34" s="150">
        <f t="shared" si="1"/>
        <v>0</v>
      </c>
    </row>
    <row r="35" spans="1:10" x14ac:dyDescent="0.3">
      <c r="A35" s="144"/>
      <c r="B35" s="1" t="str">
        <f>+'Form 6A'!B35</f>
        <v>Shop Small Tools</v>
      </c>
      <c r="F35" s="148"/>
      <c r="G35" s="149"/>
      <c r="H35" s="149"/>
      <c r="I35" s="149"/>
      <c r="J35" s="150">
        <f t="shared" si="1"/>
        <v>0</v>
      </c>
    </row>
    <row r="36" spans="1:10" x14ac:dyDescent="0.3">
      <c r="A36" s="144" t="s">
        <v>304</v>
      </c>
      <c r="F36" s="151">
        <f>SUM(F24:F35)</f>
        <v>0</v>
      </c>
      <c r="G36" s="152">
        <f>SUM(G24:G35)</f>
        <v>0</v>
      </c>
      <c r="H36" s="152">
        <f>SUM(H24:H35)</f>
        <v>0</v>
      </c>
      <c r="I36" s="152">
        <f>SUM(I24:I35)</f>
        <v>0</v>
      </c>
      <c r="J36" s="153">
        <f>SUM(J24:J35)</f>
        <v>0</v>
      </c>
    </row>
    <row r="37" spans="1:10" x14ac:dyDescent="0.3">
      <c r="A37" s="144"/>
      <c r="F37" s="154"/>
      <c r="G37" s="155"/>
      <c r="H37" s="155"/>
      <c r="I37" s="155"/>
      <c r="J37" s="156"/>
    </row>
    <row r="38" spans="1:10" ht="4.5" customHeight="1" x14ac:dyDescent="0.3">
      <c r="A38" s="144"/>
      <c r="F38" s="154"/>
      <c r="G38" s="155"/>
      <c r="H38" s="155"/>
      <c r="I38" s="155"/>
      <c r="J38" s="156"/>
    </row>
    <row r="39" spans="1:10" x14ac:dyDescent="0.3">
      <c r="A39" s="144" t="s">
        <v>271</v>
      </c>
      <c r="F39" s="154"/>
      <c r="G39" s="155"/>
      <c r="H39" s="155"/>
      <c r="I39" s="155"/>
      <c r="J39" s="156"/>
    </row>
    <row r="40" spans="1:10" x14ac:dyDescent="0.3">
      <c r="A40" s="144"/>
      <c r="B40" s="1" t="str">
        <f>'Form 6A'!B39</f>
        <v>Compressed Natural Gas</v>
      </c>
      <c r="F40" s="148"/>
      <c r="G40" s="149"/>
      <c r="H40" s="149"/>
      <c r="I40" s="149"/>
      <c r="J40" s="150">
        <f t="shared" ref="J40:J43" si="2">SUM(F40:I40)</f>
        <v>0</v>
      </c>
    </row>
    <row r="41" spans="1:10" x14ac:dyDescent="0.3">
      <c r="A41" s="144"/>
      <c r="B41" s="1" t="str">
        <f>'Form 6A'!B40</f>
        <v>Diesel</v>
      </c>
      <c r="F41" s="148"/>
      <c r="G41" s="149"/>
      <c r="H41" s="149"/>
      <c r="I41" s="149"/>
      <c r="J41" s="150">
        <f t="shared" si="2"/>
        <v>0</v>
      </c>
    </row>
    <row r="42" spans="1:10" x14ac:dyDescent="0.3">
      <c r="A42" s="144"/>
      <c r="B42" s="1" t="str">
        <f>'Form 6A'!B41</f>
        <v>Electricity</v>
      </c>
      <c r="F42" s="148"/>
      <c r="G42" s="149"/>
      <c r="H42" s="149"/>
      <c r="I42" s="149"/>
      <c r="J42" s="150">
        <f t="shared" si="2"/>
        <v>0</v>
      </c>
    </row>
    <row r="43" spans="1:10" x14ac:dyDescent="0.3">
      <c r="A43" s="144"/>
      <c r="B43" s="1" t="str">
        <f>'Form 6A'!B42</f>
        <v>Hydrogen</v>
      </c>
      <c r="F43" s="148"/>
      <c r="G43" s="149"/>
      <c r="H43" s="149"/>
      <c r="I43" s="149"/>
      <c r="J43" s="150">
        <f t="shared" si="2"/>
        <v>0</v>
      </c>
    </row>
    <row r="44" spans="1:10" x14ac:dyDescent="0.3">
      <c r="A44" s="144" t="s">
        <v>309</v>
      </c>
      <c r="F44" s="151">
        <f>SUM(F40:F43)</f>
        <v>0</v>
      </c>
      <c r="G44" s="152">
        <f t="shared" ref="G44:I44" si="3">SUM(G40:G43)</f>
        <v>0</v>
      </c>
      <c r="H44" s="152">
        <f t="shared" si="3"/>
        <v>0</v>
      </c>
      <c r="I44" s="152">
        <f t="shared" si="3"/>
        <v>0</v>
      </c>
      <c r="J44" s="153">
        <f>SUM(J40:J43)</f>
        <v>0</v>
      </c>
    </row>
    <row r="45" spans="1:10" x14ac:dyDescent="0.3">
      <c r="A45" s="144"/>
      <c r="F45" s="146"/>
      <c r="G45" s="135"/>
      <c r="H45" s="135"/>
      <c r="I45" s="135"/>
      <c r="J45" s="147"/>
    </row>
    <row r="46" spans="1:10" x14ac:dyDescent="0.3">
      <c r="A46" s="144" t="s">
        <v>272</v>
      </c>
      <c r="F46" s="146"/>
      <c r="G46" s="135"/>
      <c r="H46" s="135"/>
      <c r="I46" s="135"/>
      <c r="J46" s="147"/>
    </row>
    <row r="47" spans="1:10" x14ac:dyDescent="0.3">
      <c r="A47" s="144"/>
      <c r="B47" s="1" t="str">
        <f>+'Form 6A'!B46</f>
        <v>Liability &amp; Property Damage Insurance</v>
      </c>
      <c r="F47" s="148"/>
      <c r="G47" s="149"/>
      <c r="H47" s="149"/>
      <c r="I47" s="149"/>
      <c r="J47" s="150">
        <f t="shared" ref="J47:J54" si="4">SUM(F47:I47)</f>
        <v>0</v>
      </c>
    </row>
    <row r="48" spans="1:10" x14ac:dyDescent="0.3">
      <c r="A48" s="144"/>
      <c r="B48" s="1" t="str">
        <f>+'Form 6A'!B47</f>
        <v>Equipment Insurance</v>
      </c>
      <c r="F48" s="148"/>
      <c r="G48" s="149"/>
      <c r="H48" s="149"/>
      <c r="I48" s="149"/>
      <c r="J48" s="150">
        <f t="shared" si="4"/>
        <v>0</v>
      </c>
    </row>
    <row r="49" spans="1:10" x14ac:dyDescent="0.3">
      <c r="A49" s="144"/>
      <c r="B49" s="1" t="str">
        <f>+'Form 6A'!B48</f>
        <v>Medical Testing</v>
      </c>
      <c r="F49" s="148"/>
      <c r="G49" s="149"/>
      <c r="H49" s="149"/>
      <c r="I49" s="149"/>
      <c r="J49" s="150">
        <f t="shared" si="4"/>
        <v>0</v>
      </c>
    </row>
    <row r="50" spans="1:10" x14ac:dyDescent="0.3">
      <c r="A50" s="144"/>
      <c r="B50" s="1" t="str">
        <f>+'Form 6A'!B49</f>
        <v>Training &amp; Safety Programs</v>
      </c>
      <c r="F50" s="148"/>
      <c r="G50" s="149"/>
      <c r="H50" s="149"/>
      <c r="I50" s="149"/>
      <c r="J50" s="150">
        <f t="shared" si="4"/>
        <v>0</v>
      </c>
    </row>
    <row r="51" spans="1:10" x14ac:dyDescent="0.3">
      <c r="A51" s="144"/>
      <c r="B51" s="1" t="str">
        <f>+'Form 6A'!B50</f>
        <v>First Aid</v>
      </c>
      <c r="F51" s="148"/>
      <c r="G51" s="149"/>
      <c r="H51" s="149"/>
      <c r="I51" s="149"/>
      <c r="J51" s="150">
        <f t="shared" si="4"/>
        <v>0</v>
      </c>
    </row>
    <row r="52" spans="1:10" x14ac:dyDescent="0.3">
      <c r="A52" s="144"/>
      <c r="B52" s="1" t="str">
        <f>+'Form 6A'!B51</f>
        <v>Uniforms</v>
      </c>
      <c r="F52" s="148"/>
      <c r="G52" s="149"/>
      <c r="H52" s="149"/>
      <c r="I52" s="149"/>
      <c r="J52" s="150">
        <f t="shared" si="4"/>
        <v>0</v>
      </c>
    </row>
    <row r="53" spans="1:10" x14ac:dyDescent="0.3">
      <c r="A53" s="144"/>
      <c r="B53" s="1" t="str">
        <f>+'Form 6A'!B52</f>
        <v>Yard Rent</v>
      </c>
      <c r="F53" s="148"/>
      <c r="G53" s="149"/>
      <c r="H53" s="149"/>
      <c r="I53" s="149"/>
      <c r="J53" s="150">
        <f t="shared" si="4"/>
        <v>0</v>
      </c>
    </row>
    <row r="54" spans="1:10" x14ac:dyDescent="0.3">
      <c r="A54" s="144"/>
      <c r="B54" s="1" t="str">
        <f>+'Form 6A'!B53</f>
        <v>Performance Bond Costs</v>
      </c>
      <c r="F54" s="148"/>
      <c r="G54" s="149"/>
      <c r="H54" s="149"/>
      <c r="I54" s="149"/>
      <c r="J54" s="150">
        <f t="shared" si="4"/>
        <v>0</v>
      </c>
    </row>
    <row r="55" spans="1:10" x14ac:dyDescent="0.3">
      <c r="A55" s="144" t="s">
        <v>310</v>
      </c>
      <c r="F55" s="157">
        <f>SUM(F47:F54)</f>
        <v>0</v>
      </c>
      <c r="G55" s="158">
        <f>SUM(G47:G54)</f>
        <v>0</v>
      </c>
      <c r="H55" s="158">
        <f>SUM(H47:H54)</f>
        <v>0</v>
      </c>
      <c r="I55" s="158">
        <f>SUM(I47:I54)</f>
        <v>0</v>
      </c>
      <c r="J55" s="159">
        <f>SUM(J47:J54)</f>
        <v>0</v>
      </c>
    </row>
    <row r="56" spans="1:10" x14ac:dyDescent="0.3">
      <c r="A56" s="144"/>
      <c r="F56" s="146"/>
      <c r="G56" s="135"/>
      <c r="H56" s="135"/>
      <c r="I56" s="135"/>
      <c r="J56" s="147"/>
    </row>
    <row r="57" spans="1:10" x14ac:dyDescent="0.3">
      <c r="A57" s="144" t="s">
        <v>273</v>
      </c>
      <c r="F57" s="146"/>
      <c r="G57" s="135"/>
      <c r="H57" s="135"/>
      <c r="I57" s="135"/>
      <c r="J57" s="147"/>
    </row>
    <row r="58" spans="1:10" x14ac:dyDescent="0.3">
      <c r="A58" s="144"/>
      <c r="B58" s="1" t="s">
        <v>311</v>
      </c>
      <c r="F58" s="148"/>
      <c r="G58" s="149"/>
      <c r="H58" s="149"/>
      <c r="I58" s="149"/>
      <c r="J58" s="150">
        <f>SUM(F58:I58)</f>
        <v>0</v>
      </c>
    </row>
    <row r="59" spans="1:10" x14ac:dyDescent="0.3">
      <c r="A59" s="144"/>
      <c r="B59" s="1" t="s">
        <v>312</v>
      </c>
      <c r="F59" s="148"/>
      <c r="G59" s="149"/>
      <c r="H59" s="149"/>
      <c r="I59" s="149"/>
      <c r="J59" s="150">
        <f>SUM(F59:I59)</f>
        <v>0</v>
      </c>
    </row>
    <row r="60" spans="1:10" x14ac:dyDescent="0.3">
      <c r="A60" s="144"/>
      <c r="B60" s="1" t="s">
        <v>313</v>
      </c>
      <c r="F60" s="148"/>
      <c r="G60" s="149"/>
      <c r="H60" s="149"/>
      <c r="I60" s="149"/>
      <c r="J60" s="150">
        <f>SUM(F60:I60)</f>
        <v>0</v>
      </c>
    </row>
    <row r="61" spans="1:10" x14ac:dyDescent="0.3">
      <c r="A61" s="144" t="s">
        <v>314</v>
      </c>
      <c r="F61" s="157">
        <f>SUM(F58:F60)</f>
        <v>0</v>
      </c>
      <c r="G61" s="158">
        <f>SUM(G58:G60)</f>
        <v>0</v>
      </c>
      <c r="H61" s="158">
        <f>SUM(H58:H60)</f>
        <v>0</v>
      </c>
      <c r="I61" s="158">
        <f>SUM(I58:I60)</f>
        <v>0</v>
      </c>
      <c r="J61" s="159">
        <f>SUM(J58:J60)</f>
        <v>0</v>
      </c>
    </row>
    <row r="62" spans="1:10" x14ac:dyDescent="0.3">
      <c r="A62" s="144"/>
      <c r="F62" s="146"/>
      <c r="G62" s="135"/>
      <c r="H62" s="135"/>
      <c r="I62" s="135"/>
      <c r="J62" s="147"/>
    </row>
    <row r="63" spans="1:10" x14ac:dyDescent="0.3">
      <c r="A63" s="144" t="s">
        <v>315</v>
      </c>
      <c r="F63" s="146"/>
      <c r="G63" s="135"/>
      <c r="H63" s="135"/>
      <c r="I63" s="135"/>
      <c r="J63" s="147"/>
    </row>
    <row r="64" spans="1:10" x14ac:dyDescent="0.3">
      <c r="A64" s="144"/>
      <c r="B64" s="1" t="s">
        <v>316</v>
      </c>
      <c r="F64" s="160">
        <f>'Form 6E'!$E121</f>
        <v>0</v>
      </c>
      <c r="G64" s="161">
        <f>'Form 6E'!$E122</f>
        <v>0</v>
      </c>
      <c r="H64" s="161">
        <f>'Form 6E'!$E123</f>
        <v>0</v>
      </c>
      <c r="I64" s="161">
        <f>'Form 6E'!$E124</f>
        <v>0</v>
      </c>
      <c r="J64" s="150">
        <f>SUM(F64:I64)</f>
        <v>0</v>
      </c>
    </row>
    <row r="65" spans="1:12" x14ac:dyDescent="0.3">
      <c r="A65" s="144"/>
      <c r="B65" s="1" t="s">
        <v>317</v>
      </c>
      <c r="F65" s="160">
        <f>'Form 6E'!$F121</f>
        <v>0</v>
      </c>
      <c r="G65" s="161">
        <f>'Form 6E'!$F122</f>
        <v>0</v>
      </c>
      <c r="H65" s="161">
        <f>'Form 6E'!$F123</f>
        <v>0</v>
      </c>
      <c r="I65" s="161">
        <f>'Form 6E'!$F124</f>
        <v>0</v>
      </c>
      <c r="J65" s="150">
        <f>SUM(F65:I65)</f>
        <v>0</v>
      </c>
    </row>
    <row r="66" spans="1:12" x14ac:dyDescent="0.3">
      <c r="A66" s="144"/>
      <c r="B66" s="1" t="s">
        <v>318</v>
      </c>
      <c r="F66" s="160">
        <f>'Form 6E'!$G121</f>
        <v>0</v>
      </c>
      <c r="G66" s="161">
        <f>'Form 6E'!$G122</f>
        <v>0</v>
      </c>
      <c r="H66" s="161">
        <f>'Form 6E'!$G123</f>
        <v>0</v>
      </c>
      <c r="I66" s="161">
        <f>'Form 6E'!$G124</f>
        <v>0</v>
      </c>
      <c r="J66" s="150">
        <f>SUM(F66:I66)</f>
        <v>0</v>
      </c>
    </row>
    <row r="67" spans="1:12" x14ac:dyDescent="0.3">
      <c r="A67" s="144" t="s">
        <v>319</v>
      </c>
      <c r="F67" s="310">
        <f>SUM(F64:F66)</f>
        <v>0</v>
      </c>
      <c r="G67" s="307">
        <f>SUM(G64:G66)</f>
        <v>0</v>
      </c>
      <c r="H67" s="163">
        <f>SUM(H64:H66)</f>
        <v>0</v>
      </c>
      <c r="I67" s="163">
        <f>SUM(I64:I66)</f>
        <v>0</v>
      </c>
      <c r="J67" s="313">
        <f>SUM(F67:I67)</f>
        <v>0</v>
      </c>
    </row>
    <row r="68" spans="1:12" x14ac:dyDescent="0.3">
      <c r="A68" s="144"/>
      <c r="F68" s="311"/>
      <c r="G68" s="308"/>
      <c r="H68" s="305"/>
      <c r="I68" s="155"/>
      <c r="J68" s="156"/>
    </row>
    <row r="69" spans="1:12" x14ac:dyDescent="0.3">
      <c r="A69" s="144" t="s">
        <v>320</v>
      </c>
      <c r="F69" s="331"/>
      <c r="G69" s="309"/>
      <c r="H69" s="306"/>
      <c r="I69" s="135"/>
      <c r="J69" s="147"/>
    </row>
    <row r="70" spans="1:12" x14ac:dyDescent="0.3">
      <c r="A70" s="144"/>
      <c r="B70" s="1" t="s">
        <v>316</v>
      </c>
      <c r="F70" s="160">
        <f>'Form 6E'!$E140</f>
        <v>0</v>
      </c>
      <c r="G70" s="161">
        <f>'Form 6E'!$E141</f>
        <v>0</v>
      </c>
      <c r="H70" s="161">
        <f>'Form 6E'!$E142</f>
        <v>0</v>
      </c>
      <c r="I70" s="161">
        <f>'Form 6E'!$E143</f>
        <v>0</v>
      </c>
      <c r="J70" s="150">
        <f>SUM(F70:I70)</f>
        <v>0</v>
      </c>
    </row>
    <row r="71" spans="1:12" x14ac:dyDescent="0.3">
      <c r="A71" s="144"/>
      <c r="B71" s="1" t="s">
        <v>317</v>
      </c>
      <c r="F71" s="160">
        <f>'Form 6E'!$F140</f>
        <v>0</v>
      </c>
      <c r="G71" s="161">
        <f>'Form 6E'!$F141</f>
        <v>0</v>
      </c>
      <c r="H71" s="161">
        <f>'Form 6E'!$F142</f>
        <v>0</v>
      </c>
      <c r="I71" s="161">
        <f>'Form 6E'!$F143</f>
        <v>0</v>
      </c>
      <c r="J71" s="150">
        <f>SUM(F71:I71)</f>
        <v>0</v>
      </c>
    </row>
    <row r="72" spans="1:12" x14ac:dyDescent="0.3">
      <c r="A72" s="144"/>
      <c r="B72" s="1" t="s">
        <v>318</v>
      </c>
      <c r="F72" s="160">
        <f>'Form 6E'!$G140</f>
        <v>0</v>
      </c>
      <c r="G72" s="161">
        <f>'Form 6E'!$G141</f>
        <v>0</v>
      </c>
      <c r="H72" s="161">
        <f>'Form 6E'!$G142</f>
        <v>0</v>
      </c>
      <c r="I72" s="161">
        <f>'Form 6E'!$G143</f>
        <v>0</v>
      </c>
      <c r="J72" s="150">
        <f>SUM(F72:I72)</f>
        <v>0</v>
      </c>
    </row>
    <row r="73" spans="1:12" x14ac:dyDescent="0.3">
      <c r="A73" s="144" t="s">
        <v>321</v>
      </c>
      <c r="F73" s="162">
        <f>SUM(F70:F72)</f>
        <v>0</v>
      </c>
      <c r="G73" s="163">
        <f>SUM(G70:G72)</f>
        <v>0</v>
      </c>
      <c r="H73" s="163">
        <f>SUM(H70:H72)</f>
        <v>0</v>
      </c>
      <c r="I73" s="163">
        <f>SUM(I70:I72)</f>
        <v>0</v>
      </c>
      <c r="J73" s="313">
        <f>SUM(F73:I73)</f>
        <v>0</v>
      </c>
    </row>
    <row r="74" spans="1:12" x14ac:dyDescent="0.3">
      <c r="A74" s="144"/>
      <c r="F74" s="154"/>
      <c r="G74" s="155"/>
      <c r="H74" s="155"/>
      <c r="I74" s="155"/>
      <c r="J74" s="156"/>
    </row>
    <row r="75" spans="1:12" x14ac:dyDescent="0.3">
      <c r="A75" s="144" t="s">
        <v>277</v>
      </c>
      <c r="F75" s="162">
        <f>F73+F67+F61+F55+F36+F21+F44</f>
        <v>0</v>
      </c>
      <c r="G75" s="163">
        <f>G73+G67+G61+G55+G36+G21+G44</f>
        <v>0</v>
      </c>
      <c r="H75" s="163">
        <f>H73+H67+H61+H55+H36+H21+H44</f>
        <v>0</v>
      </c>
      <c r="I75" s="163">
        <f>I73+I67+I61+I55+I36+I21+I44</f>
        <v>0</v>
      </c>
      <c r="J75" s="159">
        <f>J73+J67+J61+J55+J36+J21+J44</f>
        <v>0</v>
      </c>
    </row>
    <row r="76" spans="1:12" x14ac:dyDescent="0.3">
      <c r="A76" s="144"/>
      <c r="F76" s="154"/>
      <c r="G76" s="155"/>
      <c r="H76" s="155"/>
      <c r="I76" s="155"/>
      <c r="J76" s="156"/>
    </row>
    <row r="77" spans="1:12" x14ac:dyDescent="0.3">
      <c r="A77" s="274" t="s">
        <v>352</v>
      </c>
      <c r="B77" s="86"/>
      <c r="C77" s="86"/>
      <c r="D77" s="273">
        <f>'Form 6A'!D76</f>
        <v>0</v>
      </c>
      <c r="E77" s="86" t="s">
        <v>323</v>
      </c>
      <c r="F77" s="146">
        <f>IF($D77=0,0,(F75/$D$77%)-F75)</f>
        <v>0</v>
      </c>
      <c r="G77" s="135">
        <f>IF($D77=0,0,(G75/$D$77%)-G75)</f>
        <v>0</v>
      </c>
      <c r="H77" s="135">
        <f>IF($D77=0,0,(H75/$D$77%)-H75)</f>
        <v>0</v>
      </c>
      <c r="I77" s="135">
        <f>IF($D77=0,0,(I75/$D$77%)-I75)</f>
        <v>0</v>
      </c>
      <c r="J77" s="147">
        <f>SUM(F77:I77)</f>
        <v>0</v>
      </c>
    </row>
    <row r="78" spans="1:12" x14ac:dyDescent="0.3">
      <c r="F78" s="302"/>
      <c r="G78" s="303"/>
      <c r="H78" s="303"/>
      <c r="I78" s="303"/>
      <c r="J78" s="304"/>
    </row>
    <row r="79" spans="1:12" x14ac:dyDescent="0.3">
      <c r="A79" s="144" t="s">
        <v>278</v>
      </c>
      <c r="D79" s="170"/>
      <c r="F79" s="146"/>
      <c r="G79" s="135"/>
      <c r="H79" s="135"/>
      <c r="I79" s="135"/>
      <c r="J79" s="147"/>
    </row>
    <row r="80" spans="1:12" x14ac:dyDescent="0.3">
      <c r="A80" s="144"/>
      <c r="C80" s="4"/>
      <c r="D80" s="170"/>
      <c r="E80" s="215"/>
      <c r="F80" s="171"/>
      <c r="G80" s="172"/>
      <c r="H80" s="172"/>
      <c r="I80" s="172"/>
      <c r="J80" s="173"/>
      <c r="L80" s="282"/>
    </row>
    <row r="81" spans="1:10" x14ac:dyDescent="0.3">
      <c r="A81" s="144"/>
      <c r="B81" s="1" t="s">
        <v>279</v>
      </c>
      <c r="F81" s="148"/>
      <c r="G81" s="149"/>
      <c r="H81" s="149"/>
      <c r="I81" s="149"/>
      <c r="J81" s="150">
        <f>SUM(F81:I81)</f>
        <v>0</v>
      </c>
    </row>
    <row r="82" spans="1:10" x14ac:dyDescent="0.3">
      <c r="A82" s="144"/>
      <c r="F82" s="179"/>
      <c r="G82" s="180"/>
      <c r="H82" s="180"/>
      <c r="I82" s="180"/>
      <c r="J82" s="181"/>
    </row>
    <row r="83" spans="1:10" x14ac:dyDescent="0.3">
      <c r="A83" s="144"/>
      <c r="B83" s="1" t="s">
        <v>280</v>
      </c>
      <c r="F83" s="179"/>
      <c r="G83" s="180"/>
      <c r="H83" s="180"/>
      <c r="I83" s="180"/>
      <c r="J83" s="181"/>
    </row>
    <row r="84" spans="1:10" x14ac:dyDescent="0.3">
      <c r="A84" s="144"/>
      <c r="C84" s="1" t="s">
        <v>324</v>
      </c>
      <c r="F84" s="148"/>
      <c r="G84" s="149"/>
      <c r="H84" s="149"/>
      <c r="I84" s="149"/>
      <c r="J84" s="150">
        <f>SUM(F84:I84)</f>
        <v>0</v>
      </c>
    </row>
    <row r="85" spans="1:10" x14ac:dyDescent="0.3">
      <c r="A85" s="144"/>
      <c r="C85" s="1" t="s">
        <v>301</v>
      </c>
      <c r="F85" s="148"/>
      <c r="G85" s="149"/>
      <c r="H85" s="149"/>
      <c r="I85" s="149"/>
      <c r="J85" s="150">
        <f>SUM(F85:I85)</f>
        <v>0</v>
      </c>
    </row>
    <row r="86" spans="1:10" x14ac:dyDescent="0.3">
      <c r="A86" s="144"/>
      <c r="B86" s="1" t="s">
        <v>325</v>
      </c>
      <c r="F86" s="182">
        <f>SUM(F84:F85)</f>
        <v>0</v>
      </c>
      <c r="G86" s="176">
        <f>SUM(G84:G85)</f>
        <v>0</v>
      </c>
      <c r="H86" s="176">
        <f>SUM(H84:H85)</f>
        <v>0</v>
      </c>
      <c r="I86" s="176">
        <f>SUM(I84:I85)</f>
        <v>0</v>
      </c>
      <c r="J86" s="177">
        <f>SUM(J84:J85)</f>
        <v>0</v>
      </c>
    </row>
    <row r="87" spans="1:10" x14ac:dyDescent="0.3">
      <c r="A87" s="144"/>
      <c r="F87" s="146"/>
      <c r="G87" s="135"/>
      <c r="H87" s="135"/>
      <c r="I87" s="135"/>
      <c r="J87" s="147"/>
    </row>
    <row r="88" spans="1:10" x14ac:dyDescent="0.3">
      <c r="A88" s="144"/>
      <c r="B88" s="1" t="s">
        <v>326</v>
      </c>
      <c r="F88" s="146"/>
      <c r="G88" s="135"/>
      <c r="H88" s="135"/>
      <c r="I88" s="135"/>
      <c r="J88" s="147"/>
    </row>
    <row r="89" spans="1:10" x14ac:dyDescent="0.3">
      <c r="A89" s="144"/>
      <c r="C89" s="1" t="s">
        <v>316</v>
      </c>
      <c r="F89" s="160">
        <f>'Form 6E'!$E159</f>
        <v>0</v>
      </c>
      <c r="G89" s="161">
        <f>'Form 6E'!$E160</f>
        <v>0</v>
      </c>
      <c r="H89" s="161">
        <f>'Form 6E'!$E161</f>
        <v>0</v>
      </c>
      <c r="I89" s="161">
        <f>'Form 6E'!$E162</f>
        <v>0</v>
      </c>
      <c r="J89" s="150">
        <f>SUM(F89:I89)</f>
        <v>0</v>
      </c>
    </row>
    <row r="90" spans="1:10" x14ac:dyDescent="0.3">
      <c r="A90" s="144"/>
      <c r="C90" s="1" t="s">
        <v>317</v>
      </c>
      <c r="F90" s="160">
        <f>'Form 6E'!$F159</f>
        <v>0</v>
      </c>
      <c r="G90" s="161">
        <f>'Form 6E'!$F160</f>
        <v>0</v>
      </c>
      <c r="H90" s="161">
        <f>'Form 6E'!$F161</f>
        <v>0</v>
      </c>
      <c r="I90" s="161">
        <f>'Form 6E'!$F162</f>
        <v>0</v>
      </c>
      <c r="J90" s="150">
        <f>SUM(F90:I90)</f>
        <v>0</v>
      </c>
    </row>
    <row r="91" spans="1:10" x14ac:dyDescent="0.3">
      <c r="A91" s="144"/>
      <c r="C91" s="1" t="s">
        <v>318</v>
      </c>
      <c r="F91" s="160">
        <f>'Form 6E'!$G159</f>
        <v>0</v>
      </c>
      <c r="G91" s="161">
        <f>'Form 6E'!$G160</f>
        <v>0</v>
      </c>
      <c r="H91" s="161">
        <f>'Form 6E'!$G161</f>
        <v>0</v>
      </c>
      <c r="I91" s="161">
        <f>'Form 6E'!$G162</f>
        <v>0</v>
      </c>
      <c r="J91" s="150">
        <f>SUM(F91:I91)</f>
        <v>0</v>
      </c>
    </row>
    <row r="92" spans="1:10" x14ac:dyDescent="0.3">
      <c r="A92" s="144"/>
      <c r="B92" s="1" t="s">
        <v>327</v>
      </c>
      <c r="F92" s="162">
        <f>SUM(F89:F91)</f>
        <v>0</v>
      </c>
      <c r="G92" s="163">
        <f>SUM(G89:G91)</f>
        <v>0</v>
      </c>
      <c r="H92" s="163">
        <f>SUM(H89:H91)</f>
        <v>0</v>
      </c>
      <c r="I92" s="163">
        <f>SUM(I89:I91)</f>
        <v>0</v>
      </c>
      <c r="J92" s="313">
        <f>SUM(F92:I92)</f>
        <v>0</v>
      </c>
    </row>
    <row r="93" spans="1:10" x14ac:dyDescent="0.3">
      <c r="A93" s="144"/>
      <c r="F93" s="154"/>
      <c r="G93" s="155"/>
      <c r="H93" s="155"/>
      <c r="I93" s="155"/>
      <c r="J93" s="156"/>
    </row>
    <row r="94" spans="1:10" x14ac:dyDescent="0.3">
      <c r="A94" s="144" t="s">
        <v>282</v>
      </c>
      <c r="F94" s="162">
        <f>F81+F86+F92</f>
        <v>0</v>
      </c>
      <c r="G94" s="163">
        <f>G81+G86+G92</f>
        <v>0</v>
      </c>
      <c r="H94" s="163">
        <f>H81+H86+H92</f>
        <v>0</v>
      </c>
      <c r="I94" s="163">
        <f>I81+I86+I92</f>
        <v>0</v>
      </c>
      <c r="J94" s="159">
        <f>J81+J86+J92</f>
        <v>0</v>
      </c>
    </row>
    <row r="95" spans="1:10" x14ac:dyDescent="0.3">
      <c r="A95" s="144"/>
      <c r="F95" s="179"/>
      <c r="G95" s="180"/>
      <c r="H95" s="180"/>
      <c r="I95" s="180"/>
      <c r="J95" s="181"/>
    </row>
    <row r="96" spans="1:10" ht="14.4" thickBot="1" x14ac:dyDescent="0.35">
      <c r="A96" s="138" t="s">
        <v>354</v>
      </c>
      <c r="B96" s="137"/>
      <c r="C96" s="137"/>
      <c r="D96" s="137"/>
      <c r="E96" s="137"/>
      <c r="F96" s="183">
        <f>(F94+F77+F75)</f>
        <v>0</v>
      </c>
      <c r="G96" s="184">
        <f>(G94+G77+G75)</f>
        <v>0</v>
      </c>
      <c r="H96" s="184">
        <f>(H94+H77+H75)</f>
        <v>0</v>
      </c>
      <c r="I96" s="184">
        <f>(I94+I77+I75)</f>
        <v>0</v>
      </c>
      <c r="J96" s="185">
        <f>(J94+J77+J75)</f>
        <v>0</v>
      </c>
    </row>
    <row r="97" spans="6:10" x14ac:dyDescent="0.3">
      <c r="F97" s="135"/>
      <c r="G97" s="135"/>
      <c r="H97" s="135"/>
      <c r="I97" s="135"/>
      <c r="J97" s="135"/>
    </row>
  </sheetData>
  <mergeCells count="3">
    <mergeCell ref="F5:J5"/>
    <mergeCell ref="F6:J6"/>
    <mergeCell ref="F3:J3"/>
  </mergeCells>
  <printOptions horizontalCentered="1"/>
  <pageMargins left="0.43" right="0.25" top="0.86" bottom="0.59" header="0.56999999999999995" footer="0.25"/>
  <pageSetup scale="63" fitToHeight="2" orientation="portrait" r:id="rId1"/>
  <headerFooter alignWithMargins="0">
    <oddHeader>&amp;C&amp;"Book Antiqua,Bold"Form 6B</oddHeader>
    <oddFooter>&amp;R&amp;8Page &amp;P of &amp;N</oddFooter>
  </headerFooter>
  <rowBreaks count="1" manualBreakCount="1">
    <brk id="78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3"/>
  </sheetPr>
  <dimension ref="A1:M96"/>
  <sheetViews>
    <sheetView topLeftCell="A40" workbookViewId="0">
      <selection activeCell="H7" sqref="H7"/>
    </sheetView>
  </sheetViews>
  <sheetFormatPr defaultColWidth="9.109375" defaultRowHeight="13.8" x14ac:dyDescent="0.3"/>
  <cols>
    <col min="1" max="1" width="2.6640625" style="1" customWidth="1"/>
    <col min="2" max="2" width="3.6640625" style="1" customWidth="1"/>
    <col min="3" max="3" width="40.88671875" style="1" customWidth="1"/>
    <col min="4" max="4" width="9" style="1" customWidth="1"/>
    <col min="5" max="5" width="3.6640625" style="1" customWidth="1"/>
    <col min="6" max="7" width="14.6640625" style="1" customWidth="1"/>
    <col min="8" max="8" width="13.44140625" style="1" customWidth="1"/>
    <col min="9" max="10" width="14.6640625" style="1" customWidth="1"/>
    <col min="11" max="16384" width="9.109375" style="1"/>
  </cols>
  <sheetData>
    <row r="1" spans="1:13" ht="16.5" customHeight="1" x14ac:dyDescent="0.3">
      <c r="A1" s="23" t="s">
        <v>329</v>
      </c>
      <c r="B1" s="23"/>
      <c r="C1" s="23"/>
      <c r="D1" s="23"/>
      <c r="E1" s="23"/>
      <c r="J1" s="2" t="str">
        <f>'2 Op_Statistics'!$U$1</f>
        <v xml:space="preserve">RecycleSmart Base </v>
      </c>
    </row>
    <row r="2" spans="1:13" ht="16.5" customHeight="1" x14ac:dyDescent="0.3">
      <c r="A2" s="27" t="str">
        <f>'1 Gen_Info'!B2</f>
        <v xml:space="preserve">Proposer Name: </v>
      </c>
      <c r="B2" s="23"/>
      <c r="C2" s="23"/>
      <c r="D2" s="23"/>
      <c r="E2" s="23"/>
    </row>
    <row r="3" spans="1:13" ht="15.6" x14ac:dyDescent="0.3">
      <c r="A3" s="23"/>
      <c r="B3" s="23"/>
      <c r="C3" s="23"/>
      <c r="D3" s="23"/>
      <c r="E3" s="23"/>
      <c r="F3" s="447" t="str">
        <f>'Form 6B'!F3</f>
        <v xml:space="preserve">Note to proposer:  Input data in yellow shaded areas only in 2025 dollars. </v>
      </c>
      <c r="G3" s="448"/>
      <c r="H3" s="448"/>
      <c r="I3" s="448"/>
      <c r="J3" s="449"/>
    </row>
    <row r="4" spans="1:13" ht="8.25" customHeight="1" thickBot="1" x14ac:dyDescent="0.35">
      <c r="A4" s="23"/>
      <c r="B4" s="23"/>
      <c r="C4" s="23"/>
      <c r="D4" s="23"/>
      <c r="E4" s="23"/>
      <c r="L4" s="23"/>
    </row>
    <row r="5" spans="1:13" ht="16.5" customHeight="1" x14ac:dyDescent="0.3">
      <c r="A5" s="23"/>
      <c r="B5" s="23"/>
      <c r="C5" s="23"/>
      <c r="D5" s="23"/>
      <c r="E5" s="23"/>
      <c r="F5" s="436" t="s">
        <v>356</v>
      </c>
      <c r="G5" s="437"/>
      <c r="H5" s="437"/>
      <c r="I5" s="437"/>
      <c r="J5" s="438"/>
    </row>
    <row r="6" spans="1:13" ht="16.2" thickBot="1" x14ac:dyDescent="0.35">
      <c r="A6" s="23"/>
      <c r="B6" s="23"/>
      <c r="C6" s="23"/>
      <c r="D6" s="23"/>
      <c r="E6" s="23"/>
      <c r="F6" s="439" t="str">
        <f>'5 Comp'!C6</f>
        <v>REPORT FOR RY 1 
(12-MONTH PERIOD ENDING FEB. 29, 2028) IN 2025 DOLLARS</v>
      </c>
      <c r="G6" s="440"/>
      <c r="H6" s="440"/>
      <c r="I6" s="440"/>
      <c r="J6" s="441"/>
    </row>
    <row r="7" spans="1:13" ht="27.6" x14ac:dyDescent="0.3">
      <c r="A7" s="140" t="s">
        <v>357</v>
      </c>
      <c r="B7" s="141"/>
      <c r="C7" s="141"/>
      <c r="D7" s="142"/>
      <c r="E7" s="143"/>
      <c r="F7" s="341" t="str">
        <f>+'2 Op_Statistics'!P7</f>
        <v>Solid Waste</v>
      </c>
      <c r="G7" s="342" t="str">
        <f>+'2 Op_Statistics'!Q7</f>
        <v>Recyclable Materials</v>
      </c>
      <c r="H7" s="342" t="str">
        <f>+'2 Op_Statistics'!R7</f>
        <v>Commingled Organics</v>
      </c>
      <c r="I7" s="342" t="str">
        <f>'2 Op_Statistics'!S7</f>
        <v>Commercial
Food Scraps</v>
      </c>
      <c r="J7" s="188" t="s">
        <v>185</v>
      </c>
      <c r="M7" s="251"/>
    </row>
    <row r="8" spans="1:13" x14ac:dyDescent="0.3">
      <c r="A8" s="144"/>
      <c r="E8" s="136"/>
      <c r="F8" s="145"/>
      <c r="G8" s="214"/>
      <c r="H8" s="214"/>
      <c r="I8" s="214"/>
      <c r="J8" s="136"/>
    </row>
    <row r="9" spans="1:13" x14ac:dyDescent="0.3">
      <c r="A9" s="144" t="s">
        <v>290</v>
      </c>
      <c r="E9" s="136"/>
      <c r="F9" s="146"/>
      <c r="G9" s="135"/>
      <c r="H9" s="135"/>
      <c r="I9" s="135"/>
      <c r="J9" s="147"/>
    </row>
    <row r="10" spans="1:13" x14ac:dyDescent="0.3">
      <c r="A10" s="144"/>
      <c r="B10" s="1" t="s">
        <v>291</v>
      </c>
      <c r="E10" s="136"/>
      <c r="F10" s="148"/>
      <c r="G10" s="149"/>
      <c r="H10" s="149"/>
      <c r="I10" s="149"/>
      <c r="J10" s="150">
        <f t="shared" ref="J10:J20" si="0">SUM(F10:I10)</f>
        <v>0</v>
      </c>
      <c r="K10" s="3"/>
    </row>
    <row r="11" spans="1:13" x14ac:dyDescent="0.3">
      <c r="A11" s="144"/>
      <c r="B11" s="1" t="s">
        <v>292</v>
      </c>
      <c r="E11" s="136"/>
      <c r="F11" s="148"/>
      <c r="G11" s="149"/>
      <c r="H11" s="149"/>
      <c r="I11" s="149"/>
      <c r="J11" s="150">
        <f t="shared" si="0"/>
        <v>0</v>
      </c>
    </row>
    <row r="12" spans="1:13" x14ac:dyDescent="0.3">
      <c r="A12" s="144"/>
      <c r="B12" s="1" t="s">
        <v>293</v>
      </c>
      <c r="E12" s="136"/>
      <c r="F12" s="148"/>
      <c r="G12" s="149"/>
      <c r="H12" s="149"/>
      <c r="I12" s="149"/>
      <c r="J12" s="150">
        <f t="shared" si="0"/>
        <v>0</v>
      </c>
    </row>
    <row r="13" spans="1:13" x14ac:dyDescent="0.3">
      <c r="A13" s="144"/>
      <c r="B13" s="1" t="s">
        <v>294</v>
      </c>
      <c r="E13" s="136"/>
      <c r="F13" s="148"/>
      <c r="G13" s="149"/>
      <c r="H13" s="149"/>
      <c r="I13" s="149"/>
      <c r="J13" s="150">
        <f t="shared" si="0"/>
        <v>0</v>
      </c>
    </row>
    <row r="14" spans="1:13" x14ac:dyDescent="0.3">
      <c r="A14" s="144"/>
      <c r="B14" s="1" t="s">
        <v>295</v>
      </c>
      <c r="E14" s="136"/>
      <c r="F14" s="148"/>
      <c r="G14" s="149"/>
      <c r="H14" s="149"/>
      <c r="I14" s="149"/>
      <c r="J14" s="150">
        <f t="shared" si="0"/>
        <v>0</v>
      </c>
    </row>
    <row r="15" spans="1:13" x14ac:dyDescent="0.3">
      <c r="A15" s="144"/>
      <c r="B15" s="1" t="s">
        <v>296</v>
      </c>
      <c r="E15" s="136"/>
      <c r="F15" s="148"/>
      <c r="G15" s="149"/>
      <c r="H15" s="149"/>
      <c r="I15" s="149"/>
      <c r="J15" s="150">
        <f t="shared" si="0"/>
        <v>0</v>
      </c>
    </row>
    <row r="16" spans="1:13" x14ac:dyDescent="0.3">
      <c r="A16" s="144"/>
      <c r="B16" s="1" t="s">
        <v>297</v>
      </c>
      <c r="E16" s="136"/>
      <c r="F16" s="148"/>
      <c r="G16" s="149"/>
      <c r="H16" s="149"/>
      <c r="I16" s="149"/>
      <c r="J16" s="150">
        <f t="shared" si="0"/>
        <v>0</v>
      </c>
    </row>
    <row r="17" spans="1:10" x14ac:dyDescent="0.3">
      <c r="A17" s="144"/>
      <c r="B17" s="1" t="s">
        <v>298</v>
      </c>
      <c r="E17" s="136"/>
      <c r="F17" s="148"/>
      <c r="G17" s="149"/>
      <c r="H17" s="149"/>
      <c r="I17" s="149"/>
      <c r="J17" s="150">
        <f t="shared" si="0"/>
        <v>0</v>
      </c>
    </row>
    <row r="18" spans="1:10" x14ac:dyDescent="0.3">
      <c r="A18" s="144"/>
      <c r="B18" s="1" t="s">
        <v>299</v>
      </c>
      <c r="E18" s="136"/>
      <c r="F18" s="148"/>
      <c r="G18" s="149"/>
      <c r="H18" s="149"/>
      <c r="I18" s="149"/>
      <c r="J18" s="150">
        <f t="shared" si="0"/>
        <v>0</v>
      </c>
    </row>
    <row r="19" spans="1:10" x14ac:dyDescent="0.3">
      <c r="A19" s="144"/>
      <c r="B19" s="1" t="s">
        <v>300</v>
      </c>
      <c r="E19" s="136"/>
      <c r="F19" s="148"/>
      <c r="G19" s="149"/>
      <c r="H19" s="149"/>
      <c r="I19" s="149"/>
      <c r="J19" s="150">
        <f t="shared" si="0"/>
        <v>0</v>
      </c>
    </row>
    <row r="20" spans="1:10" x14ac:dyDescent="0.3">
      <c r="A20" s="144"/>
      <c r="B20" s="1" t="s">
        <v>301</v>
      </c>
      <c r="E20" s="136"/>
      <c r="F20" s="148"/>
      <c r="G20" s="149"/>
      <c r="H20" s="149"/>
      <c r="I20" s="149"/>
      <c r="J20" s="150">
        <f t="shared" si="0"/>
        <v>0</v>
      </c>
    </row>
    <row r="21" spans="1:10" x14ac:dyDescent="0.3">
      <c r="A21" s="144" t="s">
        <v>302</v>
      </c>
      <c r="E21" s="136"/>
      <c r="F21" s="151">
        <f>SUM(F10:F20)</f>
        <v>0</v>
      </c>
      <c r="G21" s="152">
        <f>SUM(G10:G20)</f>
        <v>0</v>
      </c>
      <c r="H21" s="152">
        <f>SUM(H10:H20)</f>
        <v>0</v>
      </c>
      <c r="I21" s="152">
        <f>SUM(I10:I20)</f>
        <v>0</v>
      </c>
      <c r="J21" s="153">
        <f>SUM(J10:J20)</f>
        <v>0</v>
      </c>
    </row>
    <row r="22" spans="1:10" x14ac:dyDescent="0.3">
      <c r="A22" s="144"/>
      <c r="E22" s="136"/>
      <c r="F22" s="146"/>
      <c r="G22" s="135"/>
      <c r="H22" s="135"/>
      <c r="I22" s="135"/>
      <c r="J22" s="147"/>
    </row>
    <row r="23" spans="1:10" x14ac:dyDescent="0.3">
      <c r="A23" s="144" t="s">
        <v>303</v>
      </c>
      <c r="E23" s="136"/>
      <c r="F23" s="146"/>
      <c r="G23" s="135"/>
      <c r="H23" s="135"/>
      <c r="I23" s="135"/>
      <c r="J23" s="147"/>
    </row>
    <row r="24" spans="1:10" x14ac:dyDescent="0.3">
      <c r="A24" s="144"/>
      <c r="B24" s="1" t="s">
        <v>332</v>
      </c>
      <c r="E24" s="136"/>
      <c r="F24" s="148"/>
      <c r="G24" s="149"/>
      <c r="H24" s="149"/>
      <c r="I24" s="149"/>
      <c r="J24" s="150">
        <f t="shared" ref="J24:J35" si="1">SUM(F24:I24)</f>
        <v>0</v>
      </c>
    </row>
    <row r="25" spans="1:10" x14ac:dyDescent="0.3">
      <c r="A25" s="144"/>
      <c r="B25" s="1" t="s">
        <v>333</v>
      </c>
      <c r="E25" s="136"/>
      <c r="F25" s="148"/>
      <c r="G25" s="149"/>
      <c r="H25" s="149"/>
      <c r="I25" s="149"/>
      <c r="J25" s="150">
        <f t="shared" si="1"/>
        <v>0</v>
      </c>
    </row>
    <row r="26" spans="1:10" x14ac:dyDescent="0.3">
      <c r="A26" s="144"/>
      <c r="B26" s="1" t="s">
        <v>334</v>
      </c>
      <c r="E26" s="136"/>
      <c r="F26" s="148"/>
      <c r="G26" s="149"/>
      <c r="H26" s="149"/>
      <c r="I26" s="149"/>
      <c r="J26" s="150">
        <f t="shared" si="1"/>
        <v>0</v>
      </c>
    </row>
    <row r="27" spans="1:10" x14ac:dyDescent="0.3">
      <c r="A27" s="144"/>
      <c r="B27" s="1" t="str">
        <f>+'Form 6A'!B27</f>
        <v>Equipment Rental</v>
      </c>
      <c r="E27" s="136"/>
      <c r="F27" s="148"/>
      <c r="G27" s="149"/>
      <c r="H27" s="149"/>
      <c r="I27" s="149"/>
      <c r="J27" s="150">
        <f t="shared" si="1"/>
        <v>0</v>
      </c>
    </row>
    <row r="28" spans="1:10" x14ac:dyDescent="0.3">
      <c r="A28" s="144"/>
      <c r="B28" s="1" t="str">
        <f>+'Form 6A'!B28</f>
        <v>Materials and Supplies</v>
      </c>
      <c r="E28" s="136"/>
      <c r="F28" s="148"/>
      <c r="G28" s="149"/>
      <c r="H28" s="149"/>
      <c r="I28" s="149"/>
      <c r="J28" s="150">
        <f t="shared" si="1"/>
        <v>0</v>
      </c>
    </row>
    <row r="29" spans="1:10" x14ac:dyDescent="0.3">
      <c r="A29" s="144"/>
      <c r="B29" s="1" t="str">
        <f>+'Form 6A'!B29</f>
        <v>Hardware</v>
      </c>
      <c r="E29" s="136"/>
      <c r="F29" s="148"/>
      <c r="G29" s="149"/>
      <c r="H29" s="149"/>
      <c r="I29" s="149"/>
      <c r="J29" s="150">
        <f t="shared" si="1"/>
        <v>0</v>
      </c>
    </row>
    <row r="30" spans="1:10" x14ac:dyDescent="0.3">
      <c r="A30" s="144"/>
      <c r="B30" s="1" t="str">
        <f>+'Form 6A'!B30</f>
        <v>Oil &amp; Lube</v>
      </c>
      <c r="E30" s="136"/>
      <c r="F30" s="148"/>
      <c r="G30" s="149"/>
      <c r="H30" s="149"/>
      <c r="I30" s="149"/>
      <c r="J30" s="150">
        <f t="shared" si="1"/>
        <v>0</v>
      </c>
    </row>
    <row r="31" spans="1:10" x14ac:dyDescent="0.3">
      <c r="A31" s="144"/>
      <c r="B31" s="1" t="str">
        <f>+'Form 6A'!B31</f>
        <v>Outside Repairs</v>
      </c>
      <c r="E31" s="136"/>
      <c r="F31" s="148"/>
      <c r="G31" s="149"/>
      <c r="H31" s="149"/>
      <c r="I31" s="149"/>
      <c r="J31" s="150">
        <f t="shared" si="1"/>
        <v>0</v>
      </c>
    </row>
    <row r="32" spans="1:10" x14ac:dyDescent="0.3">
      <c r="A32" s="144"/>
      <c r="B32" s="1" t="str">
        <f>+'Form 6A'!B32</f>
        <v>Truck Washing</v>
      </c>
      <c r="E32" s="136"/>
      <c r="F32" s="148"/>
      <c r="G32" s="149"/>
      <c r="H32" s="149"/>
      <c r="I32" s="149"/>
      <c r="J32" s="150">
        <f t="shared" si="1"/>
        <v>0</v>
      </c>
    </row>
    <row r="33" spans="1:10" x14ac:dyDescent="0.3">
      <c r="A33" s="144"/>
      <c r="B33" s="1" t="str">
        <f>+'Form 6A'!B33</f>
        <v>Shop Cleaning</v>
      </c>
      <c r="E33" s="136"/>
      <c r="F33" s="148"/>
      <c r="G33" s="149"/>
      <c r="H33" s="149"/>
      <c r="I33" s="149"/>
      <c r="J33" s="150">
        <f t="shared" si="1"/>
        <v>0</v>
      </c>
    </row>
    <row r="34" spans="1:10" x14ac:dyDescent="0.3">
      <c r="A34" s="144"/>
      <c r="B34" s="1" t="str">
        <f>+'Form 6A'!B34</f>
        <v>Shop Supplies</v>
      </c>
      <c r="E34" s="136"/>
      <c r="F34" s="148"/>
      <c r="G34" s="149"/>
      <c r="H34" s="149"/>
      <c r="I34" s="149"/>
      <c r="J34" s="150">
        <f t="shared" si="1"/>
        <v>0</v>
      </c>
    </row>
    <row r="35" spans="1:10" x14ac:dyDescent="0.3">
      <c r="A35" s="144"/>
      <c r="B35" s="1" t="str">
        <f>+'Form 6A'!B35</f>
        <v>Shop Small Tools</v>
      </c>
      <c r="E35" s="136"/>
      <c r="F35" s="148"/>
      <c r="G35" s="149"/>
      <c r="H35" s="149"/>
      <c r="I35" s="149"/>
      <c r="J35" s="150">
        <f t="shared" si="1"/>
        <v>0</v>
      </c>
    </row>
    <row r="36" spans="1:10" x14ac:dyDescent="0.3">
      <c r="A36" s="144" t="s">
        <v>304</v>
      </c>
      <c r="E36" s="136"/>
      <c r="F36" s="151">
        <f>SUM(F24:F35)</f>
        <v>0</v>
      </c>
      <c r="G36" s="152">
        <f>SUM(G24:G35)</f>
        <v>0</v>
      </c>
      <c r="H36" s="152">
        <f>SUM(H24:H35)</f>
        <v>0</v>
      </c>
      <c r="I36" s="152">
        <f>SUM(I24:I35)</f>
        <v>0</v>
      </c>
      <c r="J36" s="153">
        <f>SUM(J24:J35)</f>
        <v>0</v>
      </c>
    </row>
    <row r="37" spans="1:10" x14ac:dyDescent="0.3">
      <c r="A37" s="144"/>
      <c r="E37" s="136"/>
      <c r="F37" s="154"/>
      <c r="G37" s="155"/>
      <c r="H37" s="155"/>
      <c r="I37" s="155"/>
      <c r="J37" s="156"/>
    </row>
    <row r="38" spans="1:10" x14ac:dyDescent="0.3">
      <c r="A38" s="144" t="s">
        <v>271</v>
      </c>
      <c r="E38" s="136"/>
      <c r="F38" s="154"/>
      <c r="G38" s="155"/>
      <c r="H38" s="155"/>
      <c r="I38" s="155"/>
      <c r="J38" s="156"/>
    </row>
    <row r="39" spans="1:10" x14ac:dyDescent="0.3">
      <c r="A39" s="144"/>
      <c r="B39" s="1" t="str">
        <f>'Form 6B'!B40</f>
        <v>Compressed Natural Gas</v>
      </c>
      <c r="E39" s="136"/>
      <c r="F39" s="148"/>
      <c r="G39" s="149"/>
      <c r="H39" s="149"/>
      <c r="I39" s="149"/>
      <c r="J39" s="150">
        <f t="shared" ref="J39:J42" si="2">SUM(F39:I39)</f>
        <v>0</v>
      </c>
    </row>
    <row r="40" spans="1:10" x14ac:dyDescent="0.3">
      <c r="A40" s="144"/>
      <c r="B40" s="1" t="str">
        <f>'Form 6B'!B41</f>
        <v>Diesel</v>
      </c>
      <c r="E40" s="136"/>
      <c r="F40" s="148"/>
      <c r="G40" s="149"/>
      <c r="H40" s="149"/>
      <c r="I40" s="149"/>
      <c r="J40" s="150">
        <f t="shared" si="2"/>
        <v>0</v>
      </c>
    </row>
    <row r="41" spans="1:10" x14ac:dyDescent="0.3">
      <c r="A41" s="144"/>
      <c r="B41" s="1" t="str">
        <f>'Form 6B'!B42</f>
        <v>Electricity</v>
      </c>
      <c r="E41" s="136"/>
      <c r="F41" s="148"/>
      <c r="G41" s="149"/>
      <c r="H41" s="149"/>
      <c r="I41" s="149"/>
      <c r="J41" s="150">
        <f t="shared" si="2"/>
        <v>0</v>
      </c>
    </row>
    <row r="42" spans="1:10" x14ac:dyDescent="0.3">
      <c r="A42" s="144"/>
      <c r="B42" s="1" t="str">
        <f>'Form 6B'!B43</f>
        <v>Hydrogen</v>
      </c>
      <c r="E42" s="136"/>
      <c r="F42" s="148"/>
      <c r="G42" s="149"/>
      <c r="H42" s="149"/>
      <c r="I42" s="149"/>
      <c r="J42" s="150">
        <f t="shared" si="2"/>
        <v>0</v>
      </c>
    </row>
    <row r="43" spans="1:10" x14ac:dyDescent="0.3">
      <c r="A43" s="144" t="s">
        <v>309</v>
      </c>
      <c r="E43" s="136"/>
      <c r="F43" s="151">
        <f>SUM(F39:F42)</f>
        <v>0</v>
      </c>
      <c r="G43" s="152">
        <f t="shared" ref="G43:I43" si="3">SUM(G39:G42)</f>
        <v>0</v>
      </c>
      <c r="H43" s="152">
        <f t="shared" si="3"/>
        <v>0</v>
      </c>
      <c r="I43" s="152">
        <f t="shared" si="3"/>
        <v>0</v>
      </c>
      <c r="J43" s="153">
        <f>SUM(J39:J42)</f>
        <v>0</v>
      </c>
    </row>
    <row r="44" spans="1:10" x14ac:dyDescent="0.3">
      <c r="A44" s="144"/>
      <c r="E44" s="136"/>
      <c r="F44" s="146"/>
      <c r="G44" s="135"/>
      <c r="H44" s="135"/>
      <c r="I44" s="135"/>
      <c r="J44" s="147"/>
    </row>
    <row r="45" spans="1:10" x14ac:dyDescent="0.3">
      <c r="A45" s="144" t="s">
        <v>272</v>
      </c>
      <c r="E45" s="136"/>
      <c r="F45" s="146"/>
      <c r="G45" s="135"/>
      <c r="H45" s="135"/>
      <c r="I45" s="135"/>
      <c r="J45" s="147"/>
    </row>
    <row r="46" spans="1:10" x14ac:dyDescent="0.3">
      <c r="A46" s="144"/>
      <c r="B46" s="1" t="str">
        <f>+'Form 6A'!B46</f>
        <v>Liability &amp; Property Damage Insurance</v>
      </c>
      <c r="E46" s="136"/>
      <c r="F46" s="148"/>
      <c r="G46" s="149"/>
      <c r="H46" s="149"/>
      <c r="I46" s="149"/>
      <c r="J46" s="150">
        <f t="shared" ref="J46:J53" si="4">SUM(F46:I46)</f>
        <v>0</v>
      </c>
    </row>
    <row r="47" spans="1:10" x14ac:dyDescent="0.3">
      <c r="A47" s="144"/>
      <c r="B47" s="1" t="str">
        <f>+'Form 6A'!B47</f>
        <v>Equipment Insurance</v>
      </c>
      <c r="E47" s="136"/>
      <c r="F47" s="148"/>
      <c r="G47" s="149"/>
      <c r="H47" s="149"/>
      <c r="I47" s="149"/>
      <c r="J47" s="150">
        <f t="shared" si="4"/>
        <v>0</v>
      </c>
    </row>
    <row r="48" spans="1:10" x14ac:dyDescent="0.3">
      <c r="A48" s="144"/>
      <c r="B48" s="1" t="str">
        <f>+'Form 6A'!B48</f>
        <v>Medical Testing</v>
      </c>
      <c r="E48" s="136"/>
      <c r="F48" s="148"/>
      <c r="G48" s="149"/>
      <c r="H48" s="149"/>
      <c r="I48" s="149"/>
      <c r="J48" s="150">
        <f t="shared" si="4"/>
        <v>0</v>
      </c>
    </row>
    <row r="49" spans="1:10" x14ac:dyDescent="0.3">
      <c r="A49" s="144"/>
      <c r="B49" s="1" t="str">
        <f>+'Form 6A'!B49</f>
        <v>Training &amp; Safety Programs</v>
      </c>
      <c r="E49" s="136"/>
      <c r="F49" s="148"/>
      <c r="G49" s="149"/>
      <c r="H49" s="149"/>
      <c r="I49" s="149"/>
      <c r="J49" s="150">
        <f t="shared" si="4"/>
        <v>0</v>
      </c>
    </row>
    <row r="50" spans="1:10" x14ac:dyDescent="0.3">
      <c r="A50" s="144"/>
      <c r="B50" s="1" t="str">
        <f>+'Form 6A'!B50</f>
        <v>First Aid</v>
      </c>
      <c r="E50" s="136"/>
      <c r="F50" s="148"/>
      <c r="G50" s="149"/>
      <c r="H50" s="149"/>
      <c r="I50" s="149"/>
      <c r="J50" s="150">
        <f t="shared" si="4"/>
        <v>0</v>
      </c>
    </row>
    <row r="51" spans="1:10" x14ac:dyDescent="0.3">
      <c r="A51" s="144"/>
      <c r="B51" s="1" t="str">
        <f>+'Form 6A'!B51</f>
        <v>Uniforms</v>
      </c>
      <c r="E51" s="136"/>
      <c r="F51" s="148"/>
      <c r="G51" s="149"/>
      <c r="H51" s="149"/>
      <c r="I51" s="149"/>
      <c r="J51" s="150">
        <f t="shared" si="4"/>
        <v>0</v>
      </c>
    </row>
    <row r="52" spans="1:10" x14ac:dyDescent="0.3">
      <c r="A52" s="144"/>
      <c r="B52" s="1" t="str">
        <f>+'Form 6A'!B52</f>
        <v>Yard Rent</v>
      </c>
      <c r="E52" s="136"/>
      <c r="F52" s="148"/>
      <c r="G52" s="149"/>
      <c r="H52" s="149"/>
      <c r="I52" s="149"/>
      <c r="J52" s="150">
        <f t="shared" si="4"/>
        <v>0</v>
      </c>
    </row>
    <row r="53" spans="1:10" x14ac:dyDescent="0.3">
      <c r="A53" s="144"/>
      <c r="B53" s="1" t="str">
        <f>+'Form 6A'!B53</f>
        <v>Performance Bond Costs</v>
      </c>
      <c r="E53" s="136"/>
      <c r="F53" s="148"/>
      <c r="G53" s="149"/>
      <c r="H53" s="149"/>
      <c r="I53" s="149"/>
      <c r="J53" s="150">
        <f t="shared" si="4"/>
        <v>0</v>
      </c>
    </row>
    <row r="54" spans="1:10" x14ac:dyDescent="0.3">
      <c r="A54" s="144" t="s">
        <v>310</v>
      </c>
      <c r="E54" s="136"/>
      <c r="F54" s="151">
        <f>SUM(F46:F53)</f>
        <v>0</v>
      </c>
      <c r="G54" s="152">
        <f>SUM(G46:G53)</f>
        <v>0</v>
      </c>
      <c r="H54" s="152">
        <f>SUM(H46:H53)</f>
        <v>0</v>
      </c>
      <c r="I54" s="152">
        <f>SUM(I46:I53)</f>
        <v>0</v>
      </c>
      <c r="J54" s="153">
        <f>SUM(J46:J53)</f>
        <v>0</v>
      </c>
    </row>
    <row r="55" spans="1:10" x14ac:dyDescent="0.3">
      <c r="A55" s="144"/>
      <c r="E55" s="136"/>
      <c r="F55" s="146"/>
      <c r="G55" s="135"/>
      <c r="H55" s="135"/>
      <c r="I55" s="135"/>
      <c r="J55" s="147"/>
    </row>
    <row r="56" spans="1:10" x14ac:dyDescent="0.3">
      <c r="A56" s="144" t="s">
        <v>273</v>
      </c>
      <c r="E56" s="136"/>
      <c r="F56" s="146"/>
      <c r="G56" s="135"/>
      <c r="H56" s="135"/>
      <c r="I56" s="135"/>
      <c r="J56" s="147"/>
    </row>
    <row r="57" spans="1:10" x14ac:dyDescent="0.3">
      <c r="A57" s="144"/>
      <c r="B57" s="1" t="s">
        <v>311</v>
      </c>
      <c r="E57" s="136"/>
      <c r="F57" s="148"/>
      <c r="G57" s="149"/>
      <c r="H57" s="149"/>
      <c r="I57" s="149"/>
      <c r="J57" s="150">
        <f>SUM(F57:I57)</f>
        <v>0</v>
      </c>
    </row>
    <row r="58" spans="1:10" x14ac:dyDescent="0.3">
      <c r="A58" s="144"/>
      <c r="B58" s="1" t="s">
        <v>312</v>
      </c>
      <c r="E58" s="136"/>
      <c r="F58" s="148"/>
      <c r="G58" s="149"/>
      <c r="H58" s="149"/>
      <c r="I58" s="149"/>
      <c r="J58" s="150">
        <f>SUM(F58:I58)</f>
        <v>0</v>
      </c>
    </row>
    <row r="59" spans="1:10" x14ac:dyDescent="0.3">
      <c r="A59" s="144"/>
      <c r="B59" s="1" t="s">
        <v>313</v>
      </c>
      <c r="E59" s="136"/>
      <c r="F59" s="148"/>
      <c r="G59" s="149"/>
      <c r="H59" s="149"/>
      <c r="I59" s="149"/>
      <c r="J59" s="150">
        <f>SUM(F59:I59)</f>
        <v>0</v>
      </c>
    </row>
    <row r="60" spans="1:10" x14ac:dyDescent="0.3">
      <c r="A60" s="144" t="s">
        <v>314</v>
      </c>
      <c r="E60" s="136"/>
      <c r="F60" s="151">
        <f>SUM(F57:F59)</f>
        <v>0</v>
      </c>
      <c r="G60" s="152">
        <f>SUM(G57:G59)</f>
        <v>0</v>
      </c>
      <c r="H60" s="152">
        <f>SUM(H57:H59)</f>
        <v>0</v>
      </c>
      <c r="I60" s="152">
        <f>SUM(I57:I59)</f>
        <v>0</v>
      </c>
      <c r="J60" s="153">
        <f>SUM(J57:J59)</f>
        <v>0</v>
      </c>
    </row>
    <row r="61" spans="1:10" x14ac:dyDescent="0.3">
      <c r="A61" s="144"/>
      <c r="E61" s="136"/>
      <c r="F61" s="146"/>
      <c r="G61" s="135"/>
      <c r="H61" s="135"/>
      <c r="I61" s="135"/>
      <c r="J61" s="147"/>
    </row>
    <row r="62" spans="1:10" x14ac:dyDescent="0.3">
      <c r="A62" s="144" t="s">
        <v>315</v>
      </c>
      <c r="E62" s="136"/>
      <c r="F62" s="146"/>
      <c r="G62" s="135"/>
      <c r="H62" s="135"/>
      <c r="I62" s="135"/>
      <c r="J62" s="147"/>
    </row>
    <row r="63" spans="1:10" x14ac:dyDescent="0.3">
      <c r="A63" s="144"/>
      <c r="B63" s="1" t="s">
        <v>316</v>
      </c>
      <c r="E63" s="136"/>
      <c r="F63" s="160">
        <f>'Form 6E'!$E125</f>
        <v>0</v>
      </c>
      <c r="G63" s="161">
        <f>'Form 6E'!$E126</f>
        <v>0</v>
      </c>
      <c r="H63" s="161">
        <f>'Form 6E'!$E127</f>
        <v>0</v>
      </c>
      <c r="I63" s="161">
        <f>'Form 6E'!E128</f>
        <v>0</v>
      </c>
      <c r="J63" s="150">
        <f>SUM(F63:I63)</f>
        <v>0</v>
      </c>
    </row>
    <row r="64" spans="1:10" x14ac:dyDescent="0.3">
      <c r="A64" s="144"/>
      <c r="B64" s="1" t="s">
        <v>317</v>
      </c>
      <c r="E64" s="136"/>
      <c r="F64" s="160">
        <f>'Form 6E'!$F125</f>
        <v>0</v>
      </c>
      <c r="G64" s="161">
        <f>'Form 6E'!$F126</f>
        <v>0</v>
      </c>
      <c r="H64" s="161">
        <f>'Form 6E'!$F127</f>
        <v>0</v>
      </c>
      <c r="I64" s="161">
        <f>'Form 6E'!$F128</f>
        <v>0</v>
      </c>
      <c r="J64" s="150">
        <f>SUM(F64:I64)</f>
        <v>0</v>
      </c>
    </row>
    <row r="65" spans="1:11" x14ac:dyDescent="0.3">
      <c r="A65" s="144"/>
      <c r="B65" s="1" t="s">
        <v>318</v>
      </c>
      <c r="E65" s="136"/>
      <c r="F65" s="160">
        <f>'Form 6E'!$G125</f>
        <v>0</v>
      </c>
      <c r="G65" s="161">
        <f>'Form 6E'!$G126</f>
        <v>0</v>
      </c>
      <c r="H65" s="161">
        <f>'Form 6E'!$G127</f>
        <v>0</v>
      </c>
      <c r="I65" s="161">
        <f>'Form 6E'!$G128</f>
        <v>0</v>
      </c>
      <c r="J65" s="150">
        <f>SUM(F65:I65)</f>
        <v>0</v>
      </c>
    </row>
    <row r="66" spans="1:11" x14ac:dyDescent="0.3">
      <c r="A66" s="144" t="s">
        <v>319</v>
      </c>
      <c r="E66" s="136"/>
      <c r="F66" s="162">
        <f>SUM(F63:F65)</f>
        <v>0</v>
      </c>
      <c r="G66" s="163">
        <f>SUM(G63:G65)</f>
        <v>0</v>
      </c>
      <c r="H66" s="163">
        <f>SUM(H63:H65)</f>
        <v>0</v>
      </c>
      <c r="I66" s="163">
        <f>SUM(I63:I65)</f>
        <v>0</v>
      </c>
      <c r="J66" s="159">
        <f>SUM(J63:J65)</f>
        <v>0</v>
      </c>
    </row>
    <row r="67" spans="1:11" x14ac:dyDescent="0.3">
      <c r="A67" s="144"/>
      <c r="E67" s="136"/>
      <c r="F67" s="164"/>
      <c r="G67" s="165"/>
      <c r="H67" s="165"/>
      <c r="I67" s="165"/>
      <c r="J67" s="156"/>
    </row>
    <row r="68" spans="1:11" x14ac:dyDescent="0.3">
      <c r="A68" s="144" t="s">
        <v>320</v>
      </c>
      <c r="E68" s="136"/>
      <c r="F68" s="186"/>
      <c r="G68" s="187"/>
      <c r="H68" s="187"/>
      <c r="I68" s="187"/>
      <c r="J68" s="147"/>
    </row>
    <row r="69" spans="1:11" x14ac:dyDescent="0.3">
      <c r="A69" s="144"/>
      <c r="B69" s="1" t="s">
        <v>316</v>
      </c>
      <c r="E69" s="136"/>
      <c r="F69" s="160">
        <f>'Form 6E'!$E144</f>
        <v>0</v>
      </c>
      <c r="G69" s="161">
        <f>'Form 6E'!$E145</f>
        <v>0</v>
      </c>
      <c r="H69" s="161">
        <f>'Form 6E'!$E146</f>
        <v>0</v>
      </c>
      <c r="I69" s="161">
        <f>'Form 6E'!$E147</f>
        <v>0</v>
      </c>
      <c r="J69" s="150">
        <f>SUM(F69:I69)</f>
        <v>0</v>
      </c>
    </row>
    <row r="70" spans="1:11" x14ac:dyDescent="0.3">
      <c r="A70" s="144"/>
      <c r="B70" s="1" t="s">
        <v>317</v>
      </c>
      <c r="E70" s="136"/>
      <c r="F70" s="160">
        <f>'Form 6E'!$F144</f>
        <v>0</v>
      </c>
      <c r="G70" s="161">
        <f>'Form 6E'!$F145</f>
        <v>0</v>
      </c>
      <c r="H70" s="161">
        <f>'Form 6E'!$F146</f>
        <v>0</v>
      </c>
      <c r="I70" s="161">
        <f>'Form 6E'!$F147</f>
        <v>0</v>
      </c>
      <c r="J70" s="150">
        <f>SUM(F70:I70)</f>
        <v>0</v>
      </c>
    </row>
    <row r="71" spans="1:11" x14ac:dyDescent="0.3">
      <c r="A71" s="144"/>
      <c r="B71" s="1" t="s">
        <v>318</v>
      </c>
      <c r="E71" s="136"/>
      <c r="F71" s="160">
        <f>'Form 6E'!$G144</f>
        <v>0</v>
      </c>
      <c r="G71" s="161">
        <f>'Form 6E'!$G145</f>
        <v>0</v>
      </c>
      <c r="H71" s="161">
        <f>'Form 6E'!$G146</f>
        <v>0</v>
      </c>
      <c r="I71" s="161">
        <f>'Form 6E'!$G147</f>
        <v>0</v>
      </c>
      <c r="J71" s="150">
        <f>SUM(F71:I71)</f>
        <v>0</v>
      </c>
    </row>
    <row r="72" spans="1:11" x14ac:dyDescent="0.3">
      <c r="A72" s="144" t="s">
        <v>321</v>
      </c>
      <c r="E72" s="136"/>
      <c r="F72" s="162">
        <f>SUM(F69:F71)</f>
        <v>0</v>
      </c>
      <c r="G72" s="163">
        <f>SUM(G69:G71)</f>
        <v>0</v>
      </c>
      <c r="H72" s="163">
        <f>SUM(H69:H71)</f>
        <v>0</v>
      </c>
      <c r="I72" s="163">
        <f>SUM(I69:I71)</f>
        <v>0</v>
      </c>
      <c r="J72" s="159">
        <f>SUM(J69:J71)</f>
        <v>0</v>
      </c>
    </row>
    <row r="73" spans="1:11" x14ac:dyDescent="0.3">
      <c r="A73" s="144"/>
      <c r="E73" s="136"/>
      <c r="F73" s="154"/>
      <c r="G73" s="155"/>
      <c r="H73" s="155"/>
      <c r="I73" s="155"/>
      <c r="J73" s="156"/>
    </row>
    <row r="74" spans="1:11" x14ac:dyDescent="0.3">
      <c r="A74" s="144" t="s">
        <v>277</v>
      </c>
      <c r="E74" s="136"/>
      <c r="F74" s="162">
        <f>F72+F66+F60+F54+F36+F21+F43</f>
        <v>0</v>
      </c>
      <c r="G74" s="163">
        <f>G72+G66+G60+G54+G36+G21+G43</f>
        <v>0</v>
      </c>
      <c r="H74" s="163">
        <f>H72+H66+H60+H54+H36+H21+H43</f>
        <v>0</v>
      </c>
      <c r="I74" s="163">
        <f>I72+I66+I60+I54+I36+I21+I43</f>
        <v>0</v>
      </c>
      <c r="J74" s="159">
        <f>J72+J66+J60+J54+J36+J21+J43</f>
        <v>0</v>
      </c>
    </row>
    <row r="75" spans="1:11" x14ac:dyDescent="0.3">
      <c r="A75" s="144"/>
      <c r="E75" s="136"/>
      <c r="F75" s="154"/>
      <c r="G75" s="155"/>
      <c r="H75" s="155"/>
      <c r="I75" s="155"/>
      <c r="J75" s="156"/>
    </row>
    <row r="76" spans="1:11" x14ac:dyDescent="0.3">
      <c r="A76" s="274" t="s">
        <v>352</v>
      </c>
      <c r="B76" s="86"/>
      <c r="C76" s="86"/>
      <c r="D76" s="273">
        <f>+'Form 6A'!D76</f>
        <v>0</v>
      </c>
      <c r="E76" s="275" t="s">
        <v>323</v>
      </c>
      <c r="F76" s="146">
        <f>IF($D76=0,0,(F74/$D$76%)-F74)</f>
        <v>0</v>
      </c>
      <c r="G76" s="167">
        <f>IF($D76=0,0,(G74/$D$76%)-G74)</f>
        <v>0</v>
      </c>
      <c r="H76" s="167">
        <f>IF($D76=0,0,(H74/$D$76%)-H74)</f>
        <v>0</v>
      </c>
      <c r="I76" s="167">
        <f>IF($D76=0,0,(I74/$D$76%)-I74)</f>
        <v>0</v>
      </c>
      <c r="J76" s="168">
        <f>SUM(F76:I76)</f>
        <v>0</v>
      </c>
    </row>
    <row r="77" spans="1:11" x14ac:dyDescent="0.3">
      <c r="F77" s="301"/>
      <c r="G77" s="135"/>
      <c r="H77" s="135"/>
      <c r="I77" s="135"/>
      <c r="J77" s="135"/>
      <c r="K77" s="144"/>
    </row>
    <row r="78" spans="1:11" x14ac:dyDescent="0.3">
      <c r="A78" s="144" t="s">
        <v>278</v>
      </c>
      <c r="D78" s="170"/>
      <c r="F78" s="299"/>
      <c r="G78" s="300"/>
      <c r="H78" s="300"/>
      <c r="I78" s="300"/>
      <c r="J78" s="194"/>
    </row>
    <row r="79" spans="1:11" x14ac:dyDescent="0.3">
      <c r="A79" s="144"/>
      <c r="C79" s="4"/>
      <c r="D79" s="170"/>
      <c r="E79" s="169"/>
      <c r="F79" s="171"/>
      <c r="G79" s="258"/>
      <c r="H79" s="258"/>
      <c r="I79" s="258"/>
      <c r="J79" s="173"/>
    </row>
    <row r="80" spans="1:11" x14ac:dyDescent="0.3">
      <c r="A80" s="144"/>
      <c r="B80" s="1" t="s">
        <v>279</v>
      </c>
      <c r="E80" s="136"/>
      <c r="F80" s="148"/>
      <c r="G80" s="149"/>
      <c r="H80" s="149"/>
      <c r="I80" s="149"/>
      <c r="J80" s="150">
        <f>SUM(F80:I80)</f>
        <v>0</v>
      </c>
    </row>
    <row r="81" spans="1:10" x14ac:dyDescent="0.3">
      <c r="A81" s="144"/>
      <c r="E81" s="136"/>
      <c r="F81" s="179"/>
      <c r="G81" s="180"/>
      <c r="H81" s="180"/>
      <c r="I81" s="180"/>
      <c r="J81" s="181"/>
    </row>
    <row r="82" spans="1:10" x14ac:dyDescent="0.3">
      <c r="A82" s="144"/>
      <c r="B82" s="1" t="s">
        <v>280</v>
      </c>
      <c r="E82" s="136"/>
      <c r="F82" s="179"/>
      <c r="G82" s="180"/>
      <c r="H82" s="180"/>
      <c r="I82" s="180"/>
      <c r="J82" s="181"/>
    </row>
    <row r="83" spans="1:10" x14ac:dyDescent="0.3">
      <c r="A83" s="144"/>
      <c r="C83" s="1" t="s">
        <v>324</v>
      </c>
      <c r="E83" s="136"/>
      <c r="F83" s="148"/>
      <c r="G83" s="149"/>
      <c r="H83" s="149"/>
      <c r="I83" s="149"/>
      <c r="J83" s="150">
        <f>SUM(F83:I83)</f>
        <v>0</v>
      </c>
    </row>
    <row r="84" spans="1:10" x14ac:dyDescent="0.3">
      <c r="A84" s="144"/>
      <c r="C84" s="1" t="s">
        <v>301</v>
      </c>
      <c r="E84" s="136"/>
      <c r="F84" s="148"/>
      <c r="G84" s="289"/>
      <c r="H84" s="289"/>
      <c r="I84" s="289"/>
      <c r="J84" s="150">
        <f>SUM(F84:I84)</f>
        <v>0</v>
      </c>
    </row>
    <row r="85" spans="1:10" x14ac:dyDescent="0.3">
      <c r="A85" s="144"/>
      <c r="B85" s="1" t="s">
        <v>325</v>
      </c>
      <c r="E85" s="136"/>
      <c r="F85" s="182">
        <f>SUM(F83:F84)</f>
        <v>0</v>
      </c>
      <c r="G85" s="176">
        <f>SUM(G83:G84)</f>
        <v>0</v>
      </c>
      <c r="H85" s="176">
        <f>SUM(H83:H84)</f>
        <v>0</v>
      </c>
      <c r="I85" s="176">
        <f>SUM(I83:I84)</f>
        <v>0</v>
      </c>
      <c r="J85" s="177">
        <f>SUM(J83:J84)</f>
        <v>0</v>
      </c>
    </row>
    <row r="86" spans="1:10" x14ac:dyDescent="0.3">
      <c r="A86" s="144"/>
      <c r="E86" s="136"/>
      <c r="F86" s="146"/>
      <c r="G86" s="135"/>
      <c r="H86" s="135"/>
      <c r="I86" s="135"/>
      <c r="J86" s="147"/>
    </row>
    <row r="87" spans="1:10" x14ac:dyDescent="0.3">
      <c r="A87" s="144"/>
      <c r="B87" s="1" t="s">
        <v>326</v>
      </c>
      <c r="E87" s="136"/>
      <c r="F87" s="146"/>
      <c r="G87" s="135"/>
      <c r="H87" s="135"/>
      <c r="I87" s="135"/>
      <c r="J87" s="147"/>
    </row>
    <row r="88" spans="1:10" x14ac:dyDescent="0.3">
      <c r="A88" s="144"/>
      <c r="C88" s="1" t="s">
        <v>316</v>
      </c>
      <c r="E88" s="136"/>
      <c r="F88" s="160">
        <f>'Form 6E'!$E163</f>
        <v>0</v>
      </c>
      <c r="G88" s="161">
        <f>'Form 6E'!$E164</f>
        <v>0</v>
      </c>
      <c r="H88" s="161">
        <f>'Form 6E'!$E165</f>
        <v>0</v>
      </c>
      <c r="I88" s="161">
        <f>'Form 6E'!$E166</f>
        <v>0</v>
      </c>
      <c r="J88" s="150">
        <f>SUM(F88:I88)</f>
        <v>0</v>
      </c>
    </row>
    <row r="89" spans="1:10" x14ac:dyDescent="0.3">
      <c r="A89" s="144"/>
      <c r="C89" s="1" t="s">
        <v>317</v>
      </c>
      <c r="E89" s="136"/>
      <c r="F89" s="160">
        <f>'Form 6E'!$F163</f>
        <v>0</v>
      </c>
      <c r="G89" s="161">
        <f>'Form 6E'!$F164</f>
        <v>0</v>
      </c>
      <c r="H89" s="161">
        <f>'Form 6E'!$F165</f>
        <v>0</v>
      </c>
      <c r="I89" s="161">
        <f>'Form 6E'!$F166</f>
        <v>0</v>
      </c>
      <c r="J89" s="150">
        <f>SUM(F89:I89)</f>
        <v>0</v>
      </c>
    </row>
    <row r="90" spans="1:10" x14ac:dyDescent="0.3">
      <c r="A90" s="144"/>
      <c r="C90" s="1" t="s">
        <v>318</v>
      </c>
      <c r="E90" s="136"/>
      <c r="F90" s="160">
        <f>'Form 6E'!$G163</f>
        <v>0</v>
      </c>
      <c r="G90" s="161">
        <f>'Form 6E'!$G164</f>
        <v>0</v>
      </c>
      <c r="H90" s="161">
        <f>'Form 6E'!$G165</f>
        <v>0</v>
      </c>
      <c r="I90" s="161">
        <f>'Form 6E'!$G166</f>
        <v>0</v>
      </c>
      <c r="J90" s="150">
        <f>SUM(F90:I90)</f>
        <v>0</v>
      </c>
    </row>
    <row r="91" spans="1:10" x14ac:dyDescent="0.3">
      <c r="A91" s="144"/>
      <c r="B91" s="1" t="s">
        <v>327</v>
      </c>
      <c r="E91" s="136"/>
      <c r="F91" s="162">
        <f>SUM(F88:F90)</f>
        <v>0</v>
      </c>
      <c r="G91" s="163">
        <f>SUM(G88:G90)</f>
        <v>0</v>
      </c>
      <c r="H91" s="163">
        <f>SUM(H88:H90)</f>
        <v>0</v>
      </c>
      <c r="I91" s="163">
        <f>SUM(I88:I90)</f>
        <v>0</v>
      </c>
      <c r="J91" s="159">
        <f>SUM(J88:J90)</f>
        <v>0</v>
      </c>
    </row>
    <row r="92" spans="1:10" x14ac:dyDescent="0.3">
      <c r="A92" s="144"/>
      <c r="E92" s="136"/>
      <c r="F92" s="154"/>
      <c r="G92" s="155"/>
      <c r="H92" s="155"/>
      <c r="I92" s="155"/>
      <c r="J92" s="156"/>
    </row>
    <row r="93" spans="1:10" x14ac:dyDescent="0.3">
      <c r="A93" s="144" t="s">
        <v>282</v>
      </c>
      <c r="E93" s="136"/>
      <c r="F93" s="162">
        <f>F80+F85+F91</f>
        <v>0</v>
      </c>
      <c r="G93" s="163">
        <f>G80+G85+G91</f>
        <v>0</v>
      </c>
      <c r="H93" s="163">
        <f>H80+H85+H91</f>
        <v>0</v>
      </c>
      <c r="I93" s="163">
        <f>I80+I85+I91</f>
        <v>0</v>
      </c>
      <c r="J93" s="159">
        <f>J80+J85+J91</f>
        <v>0</v>
      </c>
    </row>
    <row r="94" spans="1:10" x14ac:dyDescent="0.3">
      <c r="A94" s="144"/>
      <c r="E94" s="136"/>
      <c r="F94" s="179"/>
      <c r="G94" s="180"/>
      <c r="H94" s="180"/>
      <c r="I94" s="180"/>
      <c r="J94" s="181"/>
    </row>
    <row r="95" spans="1:10" ht="14.4" thickBot="1" x14ac:dyDescent="0.35">
      <c r="A95" s="138" t="s">
        <v>354</v>
      </c>
      <c r="B95" s="137"/>
      <c r="C95" s="137"/>
      <c r="D95" s="137"/>
      <c r="E95" s="139"/>
      <c r="F95" s="183">
        <f>(F93+F76+F74)</f>
        <v>0</v>
      </c>
      <c r="G95" s="184">
        <f>(G93+G76+G74)</f>
        <v>0</v>
      </c>
      <c r="H95" s="184">
        <f>(H93+H76+H74)</f>
        <v>0</v>
      </c>
      <c r="I95" s="184">
        <f>(I93+I76+I74)</f>
        <v>0</v>
      </c>
      <c r="J95" s="185">
        <f>(J93+J76+J74)</f>
        <v>0</v>
      </c>
    </row>
    <row r="96" spans="1:10" x14ac:dyDescent="0.3">
      <c r="F96" s="135"/>
      <c r="G96" s="135"/>
      <c r="H96" s="135"/>
      <c r="I96" s="135"/>
      <c r="J96" s="135"/>
    </row>
  </sheetData>
  <mergeCells count="3">
    <mergeCell ref="F5:J5"/>
    <mergeCell ref="F6:J6"/>
    <mergeCell ref="F3:J3"/>
  </mergeCells>
  <printOptions horizontalCentered="1"/>
  <pageMargins left="0.43" right="0.25" top="0.7" bottom="0.59" header="0.47" footer="0.25"/>
  <pageSetup scale="62" fitToHeight="2" orientation="portrait" r:id="rId1"/>
  <headerFooter alignWithMargins="0">
    <oddHeader>&amp;C&amp;"Book Antiqua,Bold"Form 6D</oddHeader>
    <oddFooter>&amp;R&amp;8Page &amp;P of &amp;N</oddFooter>
  </headerFooter>
  <rowBreaks count="1" manualBreakCount="1">
    <brk id="77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A77ED-7EDB-4AE2-98D3-F6A4B40578FB}">
  <sheetPr>
    <tabColor indexed="43"/>
  </sheetPr>
  <dimension ref="A1:J96"/>
  <sheetViews>
    <sheetView topLeftCell="A42" workbookViewId="0">
      <selection activeCell="C19" sqref="C19"/>
    </sheetView>
  </sheetViews>
  <sheetFormatPr defaultColWidth="9.109375" defaultRowHeight="13.8" x14ac:dyDescent="0.3"/>
  <cols>
    <col min="1" max="1" width="2.6640625" style="1" customWidth="1"/>
    <col min="2" max="2" width="3.6640625" style="1" customWidth="1"/>
    <col min="3" max="3" width="40.88671875" style="1" customWidth="1"/>
    <col min="4" max="4" width="9" style="1" customWidth="1"/>
    <col min="5" max="5" width="3.6640625" style="1" customWidth="1"/>
    <col min="6" max="6" width="34.88671875" style="1" customWidth="1"/>
    <col min="7" max="7" width="29.33203125" style="1" customWidth="1"/>
    <col min="8" max="16384" width="9.109375" style="1"/>
  </cols>
  <sheetData>
    <row r="1" spans="1:10" ht="16.5" customHeight="1" x14ac:dyDescent="0.3">
      <c r="A1" s="23" t="s">
        <v>329</v>
      </c>
      <c r="B1" s="23"/>
      <c r="C1" s="23"/>
      <c r="D1" s="23"/>
      <c r="E1" s="23"/>
      <c r="G1" s="2" t="str">
        <f>'2 Op_Statistics'!$U$1</f>
        <v xml:space="preserve">RecycleSmart Base </v>
      </c>
    </row>
    <row r="2" spans="1:10" ht="16.5" customHeight="1" x14ac:dyDescent="0.3">
      <c r="A2" s="27" t="str">
        <f>'1 Gen_Info'!B2</f>
        <v xml:space="preserve">Proposer Name: </v>
      </c>
      <c r="B2" s="23"/>
      <c r="C2" s="23"/>
      <c r="D2" s="23"/>
      <c r="E2" s="23"/>
    </row>
    <row r="3" spans="1:10" ht="15.6" x14ac:dyDescent="0.3">
      <c r="A3" s="23"/>
      <c r="B3" s="23"/>
      <c r="C3" s="23"/>
      <c r="D3" s="23"/>
      <c r="E3" s="23"/>
      <c r="F3" s="447" t="str">
        <f>'Form 6C'!F3</f>
        <v xml:space="preserve">Note to proposer:  Input data in yellow shaded areas only in 2025 dollars. </v>
      </c>
      <c r="G3" s="449"/>
    </row>
    <row r="4" spans="1:10" ht="8.25" customHeight="1" thickBot="1" x14ac:dyDescent="0.35">
      <c r="A4" s="23"/>
      <c r="B4" s="23"/>
      <c r="C4" s="23"/>
      <c r="D4" s="23"/>
      <c r="E4" s="23"/>
      <c r="I4" s="23"/>
    </row>
    <row r="5" spans="1:10" ht="16.5" customHeight="1" x14ac:dyDescent="0.3">
      <c r="A5" s="23"/>
      <c r="B5" s="23"/>
      <c r="C5" s="23"/>
      <c r="D5" s="23"/>
      <c r="E5" s="23"/>
      <c r="F5" s="436" t="s">
        <v>330</v>
      </c>
      <c r="G5" s="438"/>
    </row>
    <row r="6" spans="1:10" ht="16.2" thickBot="1" x14ac:dyDescent="0.35">
      <c r="A6" s="23"/>
      <c r="B6" s="23"/>
      <c r="C6" s="23"/>
      <c r="D6" s="23"/>
      <c r="E6" s="23"/>
      <c r="F6" s="450" t="str">
        <f>'Form 6C'!F6</f>
        <v>REPORT FOR RY 1 
(12-MONTH PERIOD ENDING FEB. 29, 2028) IN 2025 DOLLARS</v>
      </c>
      <c r="G6" s="441"/>
    </row>
    <row r="7" spans="1:10" x14ac:dyDescent="0.3">
      <c r="A7" s="140" t="s">
        <v>43</v>
      </c>
      <c r="B7" s="141"/>
      <c r="C7" s="141"/>
      <c r="D7" s="142"/>
      <c r="E7" s="142"/>
      <c r="F7" s="339" t="s">
        <v>43</v>
      </c>
      <c r="G7" s="192" t="s">
        <v>185</v>
      </c>
      <c r="J7" s="251"/>
    </row>
    <row r="8" spans="1:10" x14ac:dyDescent="0.3">
      <c r="A8" s="144"/>
      <c r="F8" s="145"/>
      <c r="G8" s="136"/>
    </row>
    <row r="9" spans="1:10" x14ac:dyDescent="0.3">
      <c r="A9" s="144" t="s">
        <v>290</v>
      </c>
      <c r="F9" s="146"/>
      <c r="G9" s="147"/>
    </row>
    <row r="10" spans="1:10" x14ac:dyDescent="0.3">
      <c r="A10" s="144"/>
      <c r="B10" s="1" t="s">
        <v>291</v>
      </c>
      <c r="F10" s="148"/>
      <c r="G10" s="150">
        <f t="shared" ref="G10:G20" si="0">SUM(F10:F10)</f>
        <v>0</v>
      </c>
      <c r="H10" s="3"/>
    </row>
    <row r="11" spans="1:10" x14ac:dyDescent="0.3">
      <c r="A11" s="144"/>
      <c r="B11" s="1" t="s">
        <v>292</v>
      </c>
      <c r="F11" s="148"/>
      <c r="G11" s="150">
        <f t="shared" si="0"/>
        <v>0</v>
      </c>
    </row>
    <row r="12" spans="1:10" x14ac:dyDescent="0.3">
      <c r="A12" s="144"/>
      <c r="B12" s="1" t="s">
        <v>293</v>
      </c>
      <c r="F12" s="148"/>
      <c r="G12" s="150">
        <f t="shared" si="0"/>
        <v>0</v>
      </c>
    </row>
    <row r="13" spans="1:10" x14ac:dyDescent="0.3">
      <c r="A13" s="144"/>
      <c r="B13" s="1" t="s">
        <v>294</v>
      </c>
      <c r="F13" s="148"/>
      <c r="G13" s="150">
        <f t="shared" si="0"/>
        <v>0</v>
      </c>
    </row>
    <row r="14" spans="1:10" x14ac:dyDescent="0.3">
      <c r="A14" s="144"/>
      <c r="B14" s="1" t="s">
        <v>295</v>
      </c>
      <c r="F14" s="148"/>
      <c r="G14" s="150">
        <f t="shared" si="0"/>
        <v>0</v>
      </c>
    </row>
    <row r="15" spans="1:10" x14ac:dyDescent="0.3">
      <c r="A15" s="144"/>
      <c r="B15" s="1" t="s">
        <v>296</v>
      </c>
      <c r="F15" s="148"/>
      <c r="G15" s="150">
        <f t="shared" si="0"/>
        <v>0</v>
      </c>
    </row>
    <row r="16" spans="1:10" x14ac:dyDescent="0.3">
      <c r="A16" s="144"/>
      <c r="B16" s="1" t="s">
        <v>297</v>
      </c>
      <c r="F16" s="148"/>
      <c r="G16" s="150">
        <f t="shared" si="0"/>
        <v>0</v>
      </c>
    </row>
    <row r="17" spans="1:7" x14ac:dyDescent="0.3">
      <c r="A17" s="144"/>
      <c r="B17" s="1" t="s">
        <v>298</v>
      </c>
      <c r="F17" s="148"/>
      <c r="G17" s="150">
        <f t="shared" si="0"/>
        <v>0</v>
      </c>
    </row>
    <row r="18" spans="1:7" x14ac:dyDescent="0.3">
      <c r="A18" s="144"/>
      <c r="B18" s="1" t="s">
        <v>299</v>
      </c>
      <c r="F18" s="148"/>
      <c r="G18" s="150">
        <f t="shared" si="0"/>
        <v>0</v>
      </c>
    </row>
    <row r="19" spans="1:7" x14ac:dyDescent="0.3">
      <c r="A19" s="144"/>
      <c r="B19" s="1" t="s">
        <v>300</v>
      </c>
      <c r="F19" s="148"/>
      <c r="G19" s="150">
        <f t="shared" si="0"/>
        <v>0</v>
      </c>
    </row>
    <row r="20" spans="1:7" x14ac:dyDescent="0.3">
      <c r="A20" s="144"/>
      <c r="B20" s="1" t="s">
        <v>301</v>
      </c>
      <c r="F20" s="148"/>
      <c r="G20" s="150">
        <f t="shared" si="0"/>
        <v>0</v>
      </c>
    </row>
    <row r="21" spans="1:7" x14ac:dyDescent="0.3">
      <c r="A21" s="144" t="s">
        <v>302</v>
      </c>
      <c r="F21" s="151">
        <f>SUM(F10:F20)</f>
        <v>0</v>
      </c>
      <c r="G21" s="153">
        <f>SUM(G10:G20)</f>
        <v>0</v>
      </c>
    </row>
    <row r="22" spans="1:7" x14ac:dyDescent="0.3">
      <c r="A22" s="144"/>
      <c r="F22" s="146"/>
      <c r="G22" s="147"/>
    </row>
    <row r="23" spans="1:7" x14ac:dyDescent="0.3">
      <c r="A23" s="144" t="s">
        <v>303</v>
      </c>
      <c r="F23" s="146"/>
      <c r="G23" s="147"/>
    </row>
    <row r="24" spans="1:7" x14ac:dyDescent="0.3">
      <c r="A24" s="144"/>
      <c r="B24" s="1" t="s">
        <v>332</v>
      </c>
      <c r="F24" s="148"/>
      <c r="G24" s="150">
        <f t="shared" ref="G24:G35" si="1">SUM(F24:F24)</f>
        <v>0</v>
      </c>
    </row>
    <row r="25" spans="1:7" x14ac:dyDescent="0.3">
      <c r="A25" s="144"/>
      <c r="B25" s="1" t="s">
        <v>333</v>
      </c>
      <c r="F25" s="148"/>
      <c r="G25" s="150">
        <f t="shared" si="1"/>
        <v>0</v>
      </c>
    </row>
    <row r="26" spans="1:7" x14ac:dyDescent="0.3">
      <c r="A26" s="144"/>
      <c r="B26" s="1" t="s">
        <v>334</v>
      </c>
      <c r="F26" s="148"/>
      <c r="G26" s="150">
        <f t="shared" si="1"/>
        <v>0</v>
      </c>
    </row>
    <row r="27" spans="1:7" x14ac:dyDescent="0.3">
      <c r="A27" s="144"/>
      <c r="B27" s="1" t="str">
        <f>+'Form 6A'!B27</f>
        <v>Equipment Rental</v>
      </c>
      <c r="F27" s="148"/>
      <c r="G27" s="150">
        <f t="shared" si="1"/>
        <v>0</v>
      </c>
    </row>
    <row r="28" spans="1:7" x14ac:dyDescent="0.3">
      <c r="A28" s="144"/>
      <c r="B28" s="1" t="str">
        <f>+'Form 6A'!B28</f>
        <v>Materials and Supplies</v>
      </c>
      <c r="F28" s="148"/>
      <c r="G28" s="150">
        <f t="shared" si="1"/>
        <v>0</v>
      </c>
    </row>
    <row r="29" spans="1:7" x14ac:dyDescent="0.3">
      <c r="A29" s="144"/>
      <c r="B29" s="1" t="str">
        <f>+'Form 6A'!B29</f>
        <v>Hardware</v>
      </c>
      <c r="F29" s="148"/>
      <c r="G29" s="150">
        <f t="shared" si="1"/>
        <v>0</v>
      </c>
    </row>
    <row r="30" spans="1:7" x14ac:dyDescent="0.3">
      <c r="A30" s="144"/>
      <c r="B30" s="1" t="str">
        <f>+'Form 6A'!B30</f>
        <v>Oil &amp; Lube</v>
      </c>
      <c r="F30" s="148"/>
      <c r="G30" s="150">
        <f t="shared" si="1"/>
        <v>0</v>
      </c>
    </row>
    <row r="31" spans="1:7" x14ac:dyDescent="0.3">
      <c r="A31" s="144"/>
      <c r="B31" s="1" t="str">
        <f>+'Form 6A'!B31</f>
        <v>Outside Repairs</v>
      </c>
      <c r="F31" s="148"/>
      <c r="G31" s="150">
        <f t="shared" si="1"/>
        <v>0</v>
      </c>
    </row>
    <row r="32" spans="1:7" x14ac:dyDescent="0.3">
      <c r="A32" s="144"/>
      <c r="B32" s="1" t="str">
        <f>+'Form 6A'!B32</f>
        <v>Truck Washing</v>
      </c>
      <c r="F32" s="148"/>
      <c r="G32" s="150">
        <f t="shared" si="1"/>
        <v>0</v>
      </c>
    </row>
    <row r="33" spans="1:7" x14ac:dyDescent="0.3">
      <c r="A33" s="144"/>
      <c r="B33" s="1" t="str">
        <f>+'Form 6A'!B33</f>
        <v>Shop Cleaning</v>
      </c>
      <c r="F33" s="148"/>
      <c r="G33" s="150">
        <f t="shared" si="1"/>
        <v>0</v>
      </c>
    </row>
    <row r="34" spans="1:7" x14ac:dyDescent="0.3">
      <c r="A34" s="144"/>
      <c r="B34" s="1" t="str">
        <f>+'Form 6A'!B34</f>
        <v>Shop Supplies</v>
      </c>
      <c r="F34" s="148"/>
      <c r="G34" s="150">
        <f t="shared" si="1"/>
        <v>0</v>
      </c>
    </row>
    <row r="35" spans="1:7" x14ac:dyDescent="0.3">
      <c r="A35" s="144"/>
      <c r="B35" s="1" t="str">
        <f>+'Form 6A'!B35</f>
        <v>Shop Small Tools</v>
      </c>
      <c r="F35" s="148"/>
      <c r="G35" s="150">
        <f t="shared" si="1"/>
        <v>0</v>
      </c>
    </row>
    <row r="36" spans="1:7" x14ac:dyDescent="0.3">
      <c r="A36" s="144" t="s">
        <v>304</v>
      </c>
      <c r="F36" s="151">
        <f>SUM(F24:F35)</f>
        <v>0</v>
      </c>
      <c r="G36" s="153">
        <f>SUM(G24:G35)</f>
        <v>0</v>
      </c>
    </row>
    <row r="37" spans="1:7" x14ac:dyDescent="0.3">
      <c r="A37" s="144"/>
      <c r="F37" s="154"/>
      <c r="G37" s="156"/>
    </row>
    <row r="38" spans="1:7" x14ac:dyDescent="0.3">
      <c r="A38" s="144" t="s">
        <v>271</v>
      </c>
      <c r="F38" s="154"/>
      <c r="G38" s="156"/>
    </row>
    <row r="39" spans="1:7" x14ac:dyDescent="0.3">
      <c r="A39" s="144"/>
      <c r="B39" s="1" t="str">
        <f>'Form 6C'!B39</f>
        <v>Compressed Natural Gas</v>
      </c>
      <c r="F39" s="148"/>
      <c r="G39" s="150">
        <f t="shared" ref="G39:G42" si="2">SUM(F39:F39)</f>
        <v>0</v>
      </c>
    </row>
    <row r="40" spans="1:7" x14ac:dyDescent="0.3">
      <c r="A40" s="144"/>
      <c r="B40" s="1" t="str">
        <f>'Form 6C'!B40</f>
        <v>Diesel</v>
      </c>
      <c r="F40" s="148"/>
      <c r="G40" s="150">
        <f t="shared" si="2"/>
        <v>0</v>
      </c>
    </row>
    <row r="41" spans="1:7" x14ac:dyDescent="0.3">
      <c r="A41" s="144"/>
      <c r="B41" s="1" t="str">
        <f>'Form 6C'!B41</f>
        <v>Electricity</v>
      </c>
      <c r="F41" s="148"/>
      <c r="G41" s="150">
        <f t="shared" si="2"/>
        <v>0</v>
      </c>
    </row>
    <row r="42" spans="1:7" x14ac:dyDescent="0.3">
      <c r="A42" s="144"/>
      <c r="B42" s="1" t="str">
        <f>'Form 6C'!B42</f>
        <v>Hydrogen</v>
      </c>
      <c r="F42" s="148"/>
      <c r="G42" s="150">
        <f t="shared" si="2"/>
        <v>0</v>
      </c>
    </row>
    <row r="43" spans="1:7" x14ac:dyDescent="0.3">
      <c r="A43" s="144" t="s">
        <v>309</v>
      </c>
      <c r="F43" s="151">
        <f>SUM(F39:F42)</f>
        <v>0</v>
      </c>
      <c r="G43" s="153">
        <f>SUM(G39:G42)</f>
        <v>0</v>
      </c>
    </row>
    <row r="44" spans="1:7" x14ac:dyDescent="0.3">
      <c r="A44" s="144"/>
      <c r="F44" s="146"/>
      <c r="G44" s="147"/>
    </row>
    <row r="45" spans="1:7" x14ac:dyDescent="0.3">
      <c r="A45" s="144" t="s">
        <v>272</v>
      </c>
      <c r="F45" s="146"/>
      <c r="G45" s="147"/>
    </row>
    <row r="46" spans="1:7" x14ac:dyDescent="0.3">
      <c r="A46" s="144"/>
      <c r="B46" s="1" t="str">
        <f>+'Form 6A'!B46</f>
        <v>Liability &amp; Property Damage Insurance</v>
      </c>
      <c r="F46" s="148"/>
      <c r="G46" s="150">
        <f t="shared" ref="G46:G53" si="3">SUM(F46:F46)</f>
        <v>0</v>
      </c>
    </row>
    <row r="47" spans="1:7" x14ac:dyDescent="0.3">
      <c r="A47" s="144"/>
      <c r="B47" s="1" t="str">
        <f>+'Form 6A'!B47</f>
        <v>Equipment Insurance</v>
      </c>
      <c r="F47" s="148"/>
      <c r="G47" s="150">
        <f t="shared" si="3"/>
        <v>0</v>
      </c>
    </row>
    <row r="48" spans="1:7" x14ac:dyDescent="0.3">
      <c r="A48" s="144"/>
      <c r="B48" s="1" t="str">
        <f>+'Form 6A'!B48</f>
        <v>Medical Testing</v>
      </c>
      <c r="F48" s="148"/>
      <c r="G48" s="150">
        <f t="shared" si="3"/>
        <v>0</v>
      </c>
    </row>
    <row r="49" spans="1:7" x14ac:dyDescent="0.3">
      <c r="A49" s="144"/>
      <c r="B49" s="1" t="str">
        <f>+'Form 6A'!B49</f>
        <v>Training &amp; Safety Programs</v>
      </c>
      <c r="F49" s="148"/>
      <c r="G49" s="150">
        <f t="shared" si="3"/>
        <v>0</v>
      </c>
    </row>
    <row r="50" spans="1:7" x14ac:dyDescent="0.3">
      <c r="A50" s="144"/>
      <c r="B50" s="1" t="str">
        <f>+'Form 6A'!B50</f>
        <v>First Aid</v>
      </c>
      <c r="F50" s="148"/>
      <c r="G50" s="150">
        <f t="shared" si="3"/>
        <v>0</v>
      </c>
    </row>
    <row r="51" spans="1:7" x14ac:dyDescent="0.3">
      <c r="A51" s="144"/>
      <c r="B51" s="1" t="str">
        <f>+'Form 6A'!B51</f>
        <v>Uniforms</v>
      </c>
      <c r="F51" s="148"/>
      <c r="G51" s="150">
        <f t="shared" si="3"/>
        <v>0</v>
      </c>
    </row>
    <row r="52" spans="1:7" x14ac:dyDescent="0.3">
      <c r="A52" s="144"/>
      <c r="B52" s="1" t="str">
        <f>+'Form 6A'!B52</f>
        <v>Yard Rent</v>
      </c>
      <c r="F52" s="148"/>
      <c r="G52" s="150">
        <f t="shared" si="3"/>
        <v>0</v>
      </c>
    </row>
    <row r="53" spans="1:7" x14ac:dyDescent="0.3">
      <c r="A53" s="144"/>
      <c r="B53" s="1" t="str">
        <f>+'Form 6A'!B53</f>
        <v>Performance Bond Costs</v>
      </c>
      <c r="F53" s="148"/>
      <c r="G53" s="150">
        <f t="shared" si="3"/>
        <v>0</v>
      </c>
    </row>
    <row r="54" spans="1:7" x14ac:dyDescent="0.3">
      <c r="A54" s="144" t="s">
        <v>310</v>
      </c>
      <c r="F54" s="151">
        <f>SUM(F46:F53)</f>
        <v>0</v>
      </c>
      <c r="G54" s="153">
        <f>SUM(G46:G53)</f>
        <v>0</v>
      </c>
    </row>
    <row r="55" spans="1:7" x14ac:dyDescent="0.3">
      <c r="A55" s="144"/>
      <c r="F55" s="146"/>
      <c r="G55" s="147"/>
    </row>
    <row r="56" spans="1:7" x14ac:dyDescent="0.3">
      <c r="A56" s="144" t="s">
        <v>273</v>
      </c>
      <c r="F56" s="146"/>
      <c r="G56" s="147"/>
    </row>
    <row r="57" spans="1:7" x14ac:dyDescent="0.3">
      <c r="A57" s="144"/>
      <c r="B57" s="1" t="s">
        <v>311</v>
      </c>
      <c r="F57" s="148"/>
      <c r="G57" s="150">
        <f>SUM(F57:F57)</f>
        <v>0</v>
      </c>
    </row>
    <row r="58" spans="1:7" x14ac:dyDescent="0.3">
      <c r="A58" s="144"/>
      <c r="B58" s="1" t="s">
        <v>312</v>
      </c>
      <c r="F58" s="148"/>
      <c r="G58" s="150">
        <f>SUM(F58:F58)</f>
        <v>0</v>
      </c>
    </row>
    <row r="59" spans="1:7" x14ac:dyDescent="0.3">
      <c r="A59" s="144"/>
      <c r="B59" s="1" t="s">
        <v>313</v>
      </c>
      <c r="F59" s="148"/>
      <c r="G59" s="150">
        <f>SUM(F59:F59)</f>
        <v>0</v>
      </c>
    </row>
    <row r="60" spans="1:7" x14ac:dyDescent="0.3">
      <c r="A60" s="144" t="s">
        <v>314</v>
      </c>
      <c r="F60" s="151">
        <f>SUM(F57:F59)</f>
        <v>0</v>
      </c>
      <c r="G60" s="153">
        <f>SUM(G57:G59)</f>
        <v>0</v>
      </c>
    </row>
    <row r="61" spans="1:7" x14ac:dyDescent="0.3">
      <c r="A61" s="144"/>
      <c r="F61" s="146"/>
      <c r="G61" s="147"/>
    </row>
    <row r="62" spans="1:7" x14ac:dyDescent="0.3">
      <c r="A62" s="144" t="s">
        <v>315</v>
      </c>
      <c r="F62" s="146"/>
      <c r="G62" s="147"/>
    </row>
    <row r="63" spans="1:7" x14ac:dyDescent="0.3">
      <c r="A63" s="144"/>
      <c r="B63" s="1" t="s">
        <v>316</v>
      </c>
      <c r="F63" s="160">
        <f>'Form 6E'!E129</f>
        <v>0</v>
      </c>
      <c r="G63" s="150">
        <f>SUM(F63:F63)</f>
        <v>0</v>
      </c>
    </row>
    <row r="64" spans="1:7" x14ac:dyDescent="0.3">
      <c r="A64" s="144"/>
      <c r="B64" s="1" t="s">
        <v>317</v>
      </c>
      <c r="F64" s="160">
        <f>'Form 6E'!F129</f>
        <v>0</v>
      </c>
      <c r="G64" s="150">
        <f>SUM(F64:F64)</f>
        <v>0</v>
      </c>
    </row>
    <row r="65" spans="1:8" x14ac:dyDescent="0.3">
      <c r="A65" s="144"/>
      <c r="B65" s="1" t="s">
        <v>318</v>
      </c>
      <c r="F65" s="160">
        <f>'Form 6E'!G129</f>
        <v>0</v>
      </c>
      <c r="G65" s="150">
        <f>SUM(F65:F65)</f>
        <v>0</v>
      </c>
    </row>
    <row r="66" spans="1:8" x14ac:dyDescent="0.3">
      <c r="A66" s="144" t="s">
        <v>319</v>
      </c>
      <c r="F66" s="162">
        <f>SUM(F63:F65)</f>
        <v>0</v>
      </c>
      <c r="G66" s="159">
        <f>SUM(G63:G65)</f>
        <v>0</v>
      </c>
    </row>
    <row r="67" spans="1:8" x14ac:dyDescent="0.3">
      <c r="A67" s="144"/>
      <c r="F67" s="164"/>
      <c r="G67" s="156"/>
    </row>
    <row r="68" spans="1:8" x14ac:dyDescent="0.3">
      <c r="A68" s="144" t="s">
        <v>320</v>
      </c>
      <c r="F68" s="186"/>
      <c r="G68" s="147"/>
    </row>
    <row r="69" spans="1:8" x14ac:dyDescent="0.3">
      <c r="A69" s="144"/>
      <c r="B69" s="1" t="s">
        <v>316</v>
      </c>
      <c r="F69" s="160">
        <f>'Form 6E'!E148</f>
        <v>0</v>
      </c>
      <c r="G69" s="150">
        <f>SUM(F69:F69)</f>
        <v>0</v>
      </c>
    </row>
    <row r="70" spans="1:8" x14ac:dyDescent="0.3">
      <c r="A70" s="144"/>
      <c r="B70" s="1" t="s">
        <v>317</v>
      </c>
      <c r="F70" s="160">
        <f>'Form 6E'!F148</f>
        <v>0</v>
      </c>
      <c r="G70" s="150">
        <f>SUM(F70:F70)</f>
        <v>0</v>
      </c>
    </row>
    <row r="71" spans="1:8" x14ac:dyDescent="0.3">
      <c r="A71" s="144"/>
      <c r="B71" s="1" t="s">
        <v>318</v>
      </c>
      <c r="F71" s="160">
        <f>'Form 6E'!G148</f>
        <v>0</v>
      </c>
      <c r="G71" s="150">
        <f>SUM(F71:F71)</f>
        <v>0</v>
      </c>
    </row>
    <row r="72" spans="1:8" x14ac:dyDescent="0.3">
      <c r="A72" s="144" t="s">
        <v>321</v>
      </c>
      <c r="F72" s="162">
        <f>SUM(F69:F71)</f>
        <v>0</v>
      </c>
      <c r="G72" s="159">
        <f>SUM(G69:G71)</f>
        <v>0</v>
      </c>
    </row>
    <row r="73" spans="1:8" x14ac:dyDescent="0.3">
      <c r="A73" s="144"/>
      <c r="F73" s="154"/>
      <c r="G73" s="156"/>
    </row>
    <row r="74" spans="1:8" x14ac:dyDescent="0.3">
      <c r="A74" s="144" t="s">
        <v>277</v>
      </c>
      <c r="F74" s="162">
        <f>F72+F66+F60+F54+F36+F21+F43</f>
        <v>0</v>
      </c>
      <c r="G74" s="159">
        <f>G72+G66+G60+G54+G36+G21+G43</f>
        <v>0</v>
      </c>
    </row>
    <row r="75" spans="1:8" x14ac:dyDescent="0.3">
      <c r="A75" s="144"/>
      <c r="F75" s="154"/>
      <c r="G75" s="156"/>
    </row>
    <row r="76" spans="1:8" x14ac:dyDescent="0.3">
      <c r="A76" s="274" t="s">
        <v>352</v>
      </c>
      <c r="B76" s="86"/>
      <c r="C76" s="86"/>
      <c r="D76" s="273">
        <f>+'Form 6A'!D76</f>
        <v>0</v>
      </c>
      <c r="E76" s="86" t="s">
        <v>323</v>
      </c>
      <c r="F76" s="166">
        <f>IF($D76=0,0,(F74/$D$76%)-F74)</f>
        <v>0</v>
      </c>
      <c r="G76" s="168">
        <f>SUM(F76:F76)</f>
        <v>0</v>
      </c>
    </row>
    <row r="77" spans="1:8" x14ac:dyDescent="0.3">
      <c r="F77" s="146"/>
      <c r="G77" s="147"/>
      <c r="H77" s="144"/>
    </row>
    <row r="78" spans="1:8" x14ac:dyDescent="0.3">
      <c r="A78" s="144" t="s">
        <v>278</v>
      </c>
      <c r="D78" s="170"/>
      <c r="F78" s="299"/>
      <c r="G78" s="194"/>
    </row>
    <row r="79" spans="1:8" x14ac:dyDescent="0.3">
      <c r="A79" s="144"/>
      <c r="C79" s="4"/>
      <c r="D79" s="170"/>
      <c r="E79" s="215"/>
      <c r="F79" s="171"/>
      <c r="G79" s="173"/>
    </row>
    <row r="80" spans="1:8" x14ac:dyDescent="0.3">
      <c r="A80" s="144"/>
      <c r="B80" s="1" t="s">
        <v>279</v>
      </c>
      <c r="F80" s="148"/>
      <c r="G80" s="150">
        <f>SUM(F80:F80)</f>
        <v>0</v>
      </c>
    </row>
    <row r="81" spans="1:7" x14ac:dyDescent="0.3">
      <c r="A81" s="144"/>
      <c r="F81" s="179"/>
      <c r="G81" s="181"/>
    </row>
    <row r="82" spans="1:7" x14ac:dyDescent="0.3">
      <c r="A82" s="144"/>
      <c r="B82" s="1" t="s">
        <v>280</v>
      </c>
      <c r="F82" s="179"/>
      <c r="G82" s="181"/>
    </row>
    <row r="83" spans="1:7" x14ac:dyDescent="0.3">
      <c r="A83" s="144"/>
      <c r="C83" s="1" t="s">
        <v>324</v>
      </c>
      <c r="F83" s="148"/>
      <c r="G83" s="150">
        <f>SUM(F83:F83)</f>
        <v>0</v>
      </c>
    </row>
    <row r="84" spans="1:7" x14ac:dyDescent="0.3">
      <c r="A84" s="144"/>
      <c r="C84" s="1" t="s">
        <v>301</v>
      </c>
      <c r="F84" s="148"/>
      <c r="G84" s="150">
        <f>SUM(F84:F84)</f>
        <v>0</v>
      </c>
    </row>
    <row r="85" spans="1:7" x14ac:dyDescent="0.3">
      <c r="A85" s="144"/>
      <c r="B85" s="1" t="s">
        <v>325</v>
      </c>
      <c r="F85" s="182">
        <f>SUM(F83:F84)</f>
        <v>0</v>
      </c>
      <c r="G85" s="177">
        <f>SUM(G83:G84)</f>
        <v>0</v>
      </c>
    </row>
    <row r="86" spans="1:7" x14ac:dyDescent="0.3">
      <c r="A86" s="144"/>
      <c r="F86" s="146"/>
      <c r="G86" s="147"/>
    </row>
    <row r="87" spans="1:7" x14ac:dyDescent="0.3">
      <c r="A87" s="144"/>
      <c r="B87" s="1" t="s">
        <v>326</v>
      </c>
      <c r="F87" s="146"/>
      <c r="G87" s="147"/>
    </row>
    <row r="88" spans="1:7" x14ac:dyDescent="0.3">
      <c r="A88" s="144"/>
      <c r="C88" s="1" t="s">
        <v>316</v>
      </c>
      <c r="F88" s="160">
        <f>'Form 6E'!E167</f>
        <v>0</v>
      </c>
      <c r="G88" s="150">
        <f>SUM(F88:F88)</f>
        <v>0</v>
      </c>
    </row>
    <row r="89" spans="1:7" x14ac:dyDescent="0.3">
      <c r="A89" s="144"/>
      <c r="C89" s="1" t="s">
        <v>317</v>
      </c>
      <c r="F89" s="160">
        <f>'Form 6E'!F167</f>
        <v>0</v>
      </c>
      <c r="G89" s="150">
        <f>SUM(F89:F89)</f>
        <v>0</v>
      </c>
    </row>
    <row r="90" spans="1:7" x14ac:dyDescent="0.3">
      <c r="A90" s="144"/>
      <c r="C90" s="1" t="s">
        <v>318</v>
      </c>
      <c r="F90" s="160">
        <f>'Form 6E'!G167</f>
        <v>0</v>
      </c>
      <c r="G90" s="150">
        <f>SUM(F90:F90)</f>
        <v>0</v>
      </c>
    </row>
    <row r="91" spans="1:7" x14ac:dyDescent="0.3">
      <c r="A91" s="144"/>
      <c r="B91" s="1" t="s">
        <v>327</v>
      </c>
      <c r="F91" s="162">
        <f>SUM(F88:F90)</f>
        <v>0</v>
      </c>
      <c r="G91" s="159">
        <f>SUM(G88:G90)</f>
        <v>0</v>
      </c>
    </row>
    <row r="92" spans="1:7" x14ac:dyDescent="0.3">
      <c r="A92" s="144"/>
      <c r="F92" s="154"/>
      <c r="G92" s="156"/>
    </row>
    <row r="93" spans="1:7" x14ac:dyDescent="0.3">
      <c r="A93" s="144" t="s">
        <v>282</v>
      </c>
      <c r="F93" s="162">
        <f>F80+F85+F91</f>
        <v>0</v>
      </c>
      <c r="G93" s="159">
        <f>G80+G85+G91</f>
        <v>0</v>
      </c>
    </row>
    <row r="94" spans="1:7" x14ac:dyDescent="0.3">
      <c r="A94" s="144"/>
      <c r="F94" s="179"/>
      <c r="G94" s="181"/>
    </row>
    <row r="95" spans="1:7" ht="14.4" thickBot="1" x14ac:dyDescent="0.35">
      <c r="A95" s="138" t="s">
        <v>354</v>
      </c>
      <c r="B95" s="137"/>
      <c r="C95" s="137"/>
      <c r="D95" s="137"/>
      <c r="E95" s="137"/>
      <c r="F95" s="183">
        <f>(F93+F76+F74)</f>
        <v>0</v>
      </c>
      <c r="G95" s="185">
        <f>(G93+G76+G74)</f>
        <v>0</v>
      </c>
    </row>
    <row r="96" spans="1:7" x14ac:dyDescent="0.3">
      <c r="F96" s="135"/>
      <c r="G96" s="135"/>
    </row>
  </sheetData>
  <mergeCells count="3">
    <mergeCell ref="F3:G3"/>
    <mergeCell ref="F5:G5"/>
    <mergeCell ref="F6:G6"/>
  </mergeCells>
  <printOptions horizontalCentered="1"/>
  <pageMargins left="0.43" right="0.25" top="0.7" bottom="0.59" header="0.47" footer="0.25"/>
  <pageSetup scale="62" fitToHeight="2" orientation="portrait" r:id="rId1"/>
  <headerFooter alignWithMargins="0">
    <oddHeader>&amp;C&amp;"Book Antiqua,Bold"Form 6D</oddHeader>
    <oddFooter>&amp;R&amp;8Page &amp;P of &amp;N</oddFooter>
  </headerFooter>
  <rowBreaks count="1" manualBreakCount="1">
    <brk id="77" max="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indexed="47"/>
  </sheetPr>
  <dimension ref="A1:J176"/>
  <sheetViews>
    <sheetView zoomScaleNormal="100" workbookViewId="0">
      <selection activeCell="B3" sqref="B3"/>
    </sheetView>
  </sheetViews>
  <sheetFormatPr defaultColWidth="9.109375" defaultRowHeight="13.8" x14ac:dyDescent="0.3"/>
  <cols>
    <col min="1" max="1" width="2.6640625" style="1" customWidth="1"/>
    <col min="2" max="2" width="53.109375" style="1" customWidth="1"/>
    <col min="3" max="3" width="5.88671875" style="1" customWidth="1"/>
    <col min="4" max="4" width="9.88671875" style="1" customWidth="1"/>
    <col min="5" max="7" width="18" style="1" customWidth="1"/>
    <col min="8" max="8" width="15.109375" style="1" customWidth="1"/>
    <col min="9" max="16384" width="9.109375" style="1"/>
  </cols>
  <sheetData>
    <row r="1" spans="1:10" ht="16.5" customHeight="1" x14ac:dyDescent="0.3">
      <c r="A1" s="23" t="s">
        <v>329</v>
      </c>
      <c r="B1" s="23"/>
      <c r="C1" s="23"/>
      <c r="D1" s="23"/>
      <c r="H1" s="2" t="str">
        <f>'2 Op_Statistics'!$U$1</f>
        <v xml:space="preserve">RecycleSmart Base </v>
      </c>
    </row>
    <row r="2" spans="1:10" ht="16.5" customHeight="1" x14ac:dyDescent="0.3">
      <c r="A2" s="27" t="str">
        <f>'1 Gen_Info'!$B$2</f>
        <v xml:space="preserve">Proposer Name: </v>
      </c>
      <c r="B2" s="23"/>
      <c r="C2" s="23"/>
      <c r="D2" s="23"/>
    </row>
    <row r="3" spans="1:10" ht="16.5" customHeight="1" thickBot="1" x14ac:dyDescent="0.35">
      <c r="A3" s="23"/>
      <c r="B3" s="23"/>
      <c r="C3" s="23"/>
      <c r="D3" s="23"/>
      <c r="E3" s="451" t="str">
        <f>'Form 6C'!F3</f>
        <v xml:space="preserve">Note to proposer:  Input data in yellow shaded areas only in 2025 dollars. </v>
      </c>
      <c r="F3" s="452"/>
      <c r="G3" s="452"/>
      <c r="H3" s="453"/>
    </row>
    <row r="4" spans="1:10" ht="16.5" customHeight="1" x14ac:dyDescent="0.3">
      <c r="A4" s="23"/>
      <c r="B4" s="23"/>
      <c r="C4" s="23"/>
      <c r="D4" s="23"/>
      <c r="E4" s="436" t="s">
        <v>330</v>
      </c>
      <c r="F4" s="437"/>
      <c r="G4" s="437"/>
      <c r="H4" s="438"/>
    </row>
    <row r="5" spans="1:10" ht="16.5" customHeight="1" thickBot="1" x14ac:dyDescent="0.35">
      <c r="A5" s="23"/>
      <c r="B5" s="23"/>
      <c r="C5" s="23"/>
      <c r="D5" s="23"/>
      <c r="E5" s="439" t="str">
        <f>'5 Comp'!C6</f>
        <v>REPORT FOR RY 1 
(12-MONTH PERIOD ENDING FEB. 29, 2028) IN 2025 DOLLARS</v>
      </c>
      <c r="F5" s="440"/>
      <c r="G5" s="440"/>
      <c r="H5" s="441"/>
    </row>
    <row r="6" spans="1:10" ht="27.6" x14ac:dyDescent="0.3">
      <c r="A6" s="189" t="s">
        <v>358</v>
      </c>
      <c r="B6" s="142"/>
      <c r="C6" s="142"/>
      <c r="D6" s="143"/>
      <c r="E6" s="190" t="s">
        <v>359</v>
      </c>
      <c r="F6" s="191" t="s">
        <v>360</v>
      </c>
      <c r="G6" s="191" t="s">
        <v>361</v>
      </c>
      <c r="H6" s="192" t="s">
        <v>185</v>
      </c>
      <c r="J6" s="251"/>
    </row>
    <row r="7" spans="1:10" x14ac:dyDescent="0.3">
      <c r="A7" s="193"/>
      <c r="B7" s="29"/>
      <c r="C7" s="29"/>
      <c r="D7" s="29"/>
      <c r="E7" s="146"/>
      <c r="F7" s="135"/>
      <c r="G7" s="135"/>
      <c r="H7" s="136"/>
      <c r="J7" s="251"/>
    </row>
    <row r="8" spans="1:10" x14ac:dyDescent="0.3">
      <c r="A8" s="144" t="s">
        <v>362</v>
      </c>
      <c r="E8" s="146"/>
      <c r="F8" s="135"/>
      <c r="G8" s="135"/>
      <c r="H8" s="136"/>
      <c r="J8" s="251"/>
    </row>
    <row r="9" spans="1:10" x14ac:dyDescent="0.3">
      <c r="A9" s="144"/>
      <c r="B9" s="1" t="s">
        <v>291</v>
      </c>
      <c r="E9" s="148"/>
      <c r="F9" s="149"/>
      <c r="G9" s="149"/>
      <c r="H9" s="194">
        <f t="shared" ref="H9:H21" si="0">SUM(E9:G9)</f>
        <v>0</v>
      </c>
      <c r="J9" s="251"/>
    </row>
    <row r="10" spans="1:10" x14ac:dyDescent="0.3">
      <c r="A10" s="144"/>
      <c r="B10" s="1" t="s">
        <v>292</v>
      </c>
      <c r="E10" s="148"/>
      <c r="F10" s="149"/>
      <c r="G10" s="149"/>
      <c r="H10" s="194">
        <f t="shared" si="0"/>
        <v>0</v>
      </c>
      <c r="J10" s="251"/>
    </row>
    <row r="11" spans="1:10" x14ac:dyDescent="0.3">
      <c r="A11" s="144"/>
      <c r="B11" s="1" t="s">
        <v>293</v>
      </c>
      <c r="E11" s="148"/>
      <c r="F11" s="149"/>
      <c r="G11" s="149"/>
      <c r="H11" s="194">
        <f t="shared" si="0"/>
        <v>0</v>
      </c>
      <c r="J11" s="251"/>
    </row>
    <row r="12" spans="1:10" x14ac:dyDescent="0.3">
      <c r="A12" s="144"/>
      <c r="B12" s="1" t="s">
        <v>294</v>
      </c>
      <c r="E12" s="148"/>
      <c r="F12" s="149"/>
      <c r="G12" s="149"/>
      <c r="H12" s="194">
        <f t="shared" si="0"/>
        <v>0</v>
      </c>
    </row>
    <row r="13" spans="1:10" x14ac:dyDescent="0.3">
      <c r="A13" s="144"/>
      <c r="B13" s="1" t="s">
        <v>295</v>
      </c>
      <c r="E13" s="148"/>
      <c r="F13" s="149"/>
      <c r="G13" s="149"/>
      <c r="H13" s="194">
        <f t="shared" si="0"/>
        <v>0</v>
      </c>
    </row>
    <row r="14" spans="1:10" x14ac:dyDescent="0.3">
      <c r="A14" s="144"/>
      <c r="B14" s="1" t="s">
        <v>296</v>
      </c>
      <c r="E14" s="148"/>
      <c r="F14" s="149"/>
      <c r="G14" s="149"/>
      <c r="H14" s="194">
        <f t="shared" si="0"/>
        <v>0</v>
      </c>
    </row>
    <row r="15" spans="1:10" x14ac:dyDescent="0.3">
      <c r="A15" s="144"/>
      <c r="B15" s="1" t="s">
        <v>297</v>
      </c>
      <c r="E15" s="148"/>
      <c r="F15" s="149"/>
      <c r="G15" s="149"/>
      <c r="H15" s="194">
        <f t="shared" si="0"/>
        <v>0</v>
      </c>
    </row>
    <row r="16" spans="1:10" x14ac:dyDescent="0.3">
      <c r="A16" s="144"/>
      <c r="B16" s="1" t="s">
        <v>298</v>
      </c>
      <c r="E16" s="148"/>
      <c r="F16" s="149"/>
      <c r="G16" s="149"/>
      <c r="H16" s="194">
        <f t="shared" si="0"/>
        <v>0</v>
      </c>
    </row>
    <row r="17" spans="1:8" x14ac:dyDescent="0.3">
      <c r="A17" s="144"/>
      <c r="B17" s="1" t="s">
        <v>299</v>
      </c>
      <c r="E17" s="148"/>
      <c r="F17" s="149"/>
      <c r="G17" s="149"/>
      <c r="H17" s="194">
        <f t="shared" si="0"/>
        <v>0</v>
      </c>
    </row>
    <row r="18" spans="1:8" x14ac:dyDescent="0.3">
      <c r="A18" s="144"/>
      <c r="B18" s="1" t="s">
        <v>300</v>
      </c>
      <c r="E18" s="148"/>
      <c r="F18" s="149"/>
      <c r="G18" s="149"/>
      <c r="H18" s="194">
        <f t="shared" si="0"/>
        <v>0</v>
      </c>
    </row>
    <row r="19" spans="1:8" x14ac:dyDescent="0.3">
      <c r="A19" s="144"/>
      <c r="B19" s="1" t="s">
        <v>363</v>
      </c>
      <c r="E19" s="148"/>
      <c r="F19" s="149"/>
      <c r="G19" s="149"/>
      <c r="H19" s="194">
        <f t="shared" si="0"/>
        <v>0</v>
      </c>
    </row>
    <row r="20" spans="1:8" x14ac:dyDescent="0.3">
      <c r="A20" s="144"/>
      <c r="B20" s="1" t="s">
        <v>364</v>
      </c>
      <c r="E20" s="148"/>
      <c r="F20" s="149"/>
      <c r="G20" s="149"/>
      <c r="H20" s="194">
        <f t="shared" si="0"/>
        <v>0</v>
      </c>
    </row>
    <row r="21" spans="1:8" x14ac:dyDescent="0.3">
      <c r="A21" s="144" t="s">
        <v>302</v>
      </c>
      <c r="E21" s="151">
        <f>SUM(E9:E20)</f>
        <v>0</v>
      </c>
      <c r="F21" s="152">
        <f>SUM(F9:F20)</f>
        <v>0</v>
      </c>
      <c r="G21" s="152">
        <f>SUM(G9:G20)</f>
        <v>0</v>
      </c>
      <c r="H21" s="177">
        <f t="shared" si="0"/>
        <v>0</v>
      </c>
    </row>
    <row r="22" spans="1:8" ht="8.25" customHeight="1" x14ac:dyDescent="0.3">
      <c r="A22" s="144"/>
      <c r="E22" s="146"/>
      <c r="F22" s="135"/>
      <c r="G22" s="135"/>
      <c r="H22" s="136"/>
    </row>
    <row r="23" spans="1:8" x14ac:dyDescent="0.3">
      <c r="A23" s="144" t="s">
        <v>270</v>
      </c>
      <c r="E23" s="146"/>
      <c r="F23" s="135"/>
      <c r="G23" s="135"/>
      <c r="H23" s="136"/>
    </row>
    <row r="24" spans="1:8" x14ac:dyDescent="0.3">
      <c r="A24" s="144"/>
      <c r="B24" s="1" t="str">
        <f>'Form 6C'!B24</f>
        <v>Tires &amp; Tubes</v>
      </c>
      <c r="E24" s="148"/>
      <c r="F24" s="149"/>
      <c r="G24" s="149"/>
      <c r="H24" s="194">
        <f t="shared" ref="H24:H36" si="1">SUM(E24:G24)</f>
        <v>0</v>
      </c>
    </row>
    <row r="25" spans="1:8" x14ac:dyDescent="0.3">
      <c r="A25" s="144"/>
      <c r="B25" s="1" t="str">
        <f>'Form 6C'!B25</f>
        <v>Parts &amp; Supplies (fluid, oil, etc.,)</v>
      </c>
      <c r="E25" s="148"/>
      <c r="F25" s="149"/>
      <c r="G25" s="149"/>
      <c r="H25" s="194">
        <f t="shared" si="1"/>
        <v>0</v>
      </c>
    </row>
    <row r="26" spans="1:8" x14ac:dyDescent="0.3">
      <c r="A26" s="144"/>
      <c r="B26" s="1" t="str">
        <f>'Form 6C'!B26</f>
        <v>Taxes &amp; Licenses</v>
      </c>
      <c r="E26" s="148"/>
      <c r="F26" s="149"/>
      <c r="G26" s="149"/>
      <c r="H26" s="194">
        <f t="shared" si="1"/>
        <v>0</v>
      </c>
    </row>
    <row r="27" spans="1:8" x14ac:dyDescent="0.3">
      <c r="A27" s="144"/>
      <c r="B27" s="1" t="str">
        <f>'Form 6C'!B27</f>
        <v>Equipment Rental</v>
      </c>
      <c r="E27" s="148"/>
      <c r="F27" s="149"/>
      <c r="G27" s="149"/>
      <c r="H27" s="194">
        <f t="shared" si="1"/>
        <v>0</v>
      </c>
    </row>
    <row r="28" spans="1:8" x14ac:dyDescent="0.3">
      <c r="A28" s="144"/>
      <c r="B28" s="1" t="str">
        <f>'Form 6C'!B28</f>
        <v>Materials and Supplies</v>
      </c>
      <c r="E28" s="148"/>
      <c r="F28" s="149"/>
      <c r="G28" s="149"/>
      <c r="H28" s="194">
        <f t="shared" si="1"/>
        <v>0</v>
      </c>
    </row>
    <row r="29" spans="1:8" x14ac:dyDescent="0.3">
      <c r="A29" s="144"/>
      <c r="B29" s="1" t="str">
        <f>'Form 6C'!B29</f>
        <v>Hardware</v>
      </c>
      <c r="E29" s="148"/>
      <c r="F29" s="149"/>
      <c r="G29" s="149"/>
      <c r="H29" s="194">
        <f t="shared" si="1"/>
        <v>0</v>
      </c>
    </row>
    <row r="30" spans="1:8" x14ac:dyDescent="0.3">
      <c r="A30" s="144"/>
      <c r="B30" s="1" t="str">
        <f>'Form 6C'!B30</f>
        <v>Oil &amp; Lube</v>
      </c>
      <c r="E30" s="148"/>
      <c r="F30" s="149"/>
      <c r="G30" s="149"/>
      <c r="H30" s="194">
        <f t="shared" si="1"/>
        <v>0</v>
      </c>
    </row>
    <row r="31" spans="1:8" x14ac:dyDescent="0.3">
      <c r="A31" s="144"/>
      <c r="B31" s="1" t="str">
        <f>'Form 6C'!B31</f>
        <v>Outside Repairs</v>
      </c>
      <c r="E31" s="148"/>
      <c r="F31" s="149"/>
      <c r="G31" s="149"/>
      <c r="H31" s="194">
        <f t="shared" si="1"/>
        <v>0</v>
      </c>
    </row>
    <row r="32" spans="1:8" x14ac:dyDescent="0.3">
      <c r="A32" s="144"/>
      <c r="B32" s="1" t="str">
        <f>'Form 6C'!B32</f>
        <v>Truck Washing</v>
      </c>
      <c r="E32" s="148"/>
      <c r="F32" s="149"/>
      <c r="G32" s="149"/>
      <c r="H32" s="194">
        <f t="shared" si="1"/>
        <v>0</v>
      </c>
    </row>
    <row r="33" spans="1:8" x14ac:dyDescent="0.3">
      <c r="A33" s="144"/>
      <c r="B33" s="1" t="str">
        <f>'Form 6C'!B33</f>
        <v>Shop Cleaning</v>
      </c>
      <c r="E33" s="148"/>
      <c r="F33" s="149"/>
      <c r="G33" s="149"/>
      <c r="H33" s="194">
        <f t="shared" si="1"/>
        <v>0</v>
      </c>
    </row>
    <row r="34" spans="1:8" x14ac:dyDescent="0.3">
      <c r="A34" s="144"/>
      <c r="B34" s="1" t="str">
        <f>'Form 6C'!B34</f>
        <v>Shop Supplies</v>
      </c>
      <c r="E34" s="148"/>
      <c r="F34" s="149"/>
      <c r="G34" s="149"/>
      <c r="H34" s="194">
        <f t="shared" si="1"/>
        <v>0</v>
      </c>
    </row>
    <row r="35" spans="1:8" x14ac:dyDescent="0.3">
      <c r="A35" s="144"/>
      <c r="B35" s="1" t="str">
        <f>'Form 6C'!B35</f>
        <v>Shop Small Tools</v>
      </c>
      <c r="E35" s="148"/>
      <c r="F35" s="149"/>
      <c r="G35" s="149"/>
      <c r="H35" s="194">
        <f t="shared" si="1"/>
        <v>0</v>
      </c>
    </row>
    <row r="36" spans="1:8" x14ac:dyDescent="0.3">
      <c r="A36" s="144" t="s">
        <v>304</v>
      </c>
      <c r="E36" s="151">
        <f>SUM(E24:E35)</f>
        <v>0</v>
      </c>
      <c r="F36" s="152">
        <f>SUM(F24:F35)</f>
        <v>0</v>
      </c>
      <c r="G36" s="152">
        <f>SUM(G24:G35)</f>
        <v>0</v>
      </c>
      <c r="H36" s="177">
        <f t="shared" si="1"/>
        <v>0</v>
      </c>
    </row>
    <row r="37" spans="1:8" ht="6" customHeight="1" x14ac:dyDescent="0.3">
      <c r="A37" s="144"/>
      <c r="E37" s="154"/>
      <c r="F37" s="155"/>
      <c r="G37" s="155"/>
      <c r="H37" s="136"/>
    </row>
    <row r="38" spans="1:8" x14ac:dyDescent="0.3">
      <c r="A38" s="144" t="s">
        <v>271</v>
      </c>
      <c r="E38" s="154"/>
      <c r="F38" s="155"/>
      <c r="G38" s="155"/>
      <c r="H38" s="136"/>
    </row>
    <row r="39" spans="1:8" x14ac:dyDescent="0.3">
      <c r="A39" s="144"/>
      <c r="B39" s="1" t="str">
        <f>'Form 6D'!B39</f>
        <v>Compressed Natural Gas</v>
      </c>
      <c r="E39" s="148"/>
      <c r="F39" s="149"/>
      <c r="G39" s="149"/>
      <c r="H39" s="194">
        <f>SUM(E39:G39)</f>
        <v>0</v>
      </c>
    </row>
    <row r="40" spans="1:8" x14ac:dyDescent="0.3">
      <c r="A40" s="144"/>
      <c r="B40" s="1" t="str">
        <f>'Form 6D'!B40</f>
        <v>Diesel</v>
      </c>
      <c r="E40" s="148"/>
      <c r="F40" s="149"/>
      <c r="G40" s="149"/>
      <c r="H40" s="194">
        <f t="shared" ref="H40:H42" si="2">SUM(E40:G40)</f>
        <v>0</v>
      </c>
    </row>
    <row r="41" spans="1:8" x14ac:dyDescent="0.3">
      <c r="A41" s="144"/>
      <c r="B41" s="1" t="str">
        <f>'Form 6D'!B41</f>
        <v>Electricity</v>
      </c>
      <c r="E41" s="148"/>
      <c r="F41" s="149"/>
      <c r="G41" s="149"/>
      <c r="H41" s="194">
        <f t="shared" si="2"/>
        <v>0</v>
      </c>
    </row>
    <row r="42" spans="1:8" x14ac:dyDescent="0.3">
      <c r="A42" s="144"/>
      <c r="B42" s="1" t="str">
        <f>'Form 6D'!B42</f>
        <v>Hydrogen</v>
      </c>
      <c r="E42" s="148"/>
      <c r="F42" s="149"/>
      <c r="G42" s="149"/>
      <c r="H42" s="194">
        <f t="shared" si="2"/>
        <v>0</v>
      </c>
    </row>
    <row r="43" spans="1:8" x14ac:dyDescent="0.3">
      <c r="A43" s="144" t="s">
        <v>309</v>
      </c>
      <c r="E43" s="151">
        <f>SUM(E39:E42)</f>
        <v>0</v>
      </c>
      <c r="F43" s="152">
        <f t="shared" ref="F43:G43" si="3">SUM(F39:F42)</f>
        <v>0</v>
      </c>
      <c r="G43" s="152">
        <f t="shared" si="3"/>
        <v>0</v>
      </c>
      <c r="H43" s="177">
        <f>SUM(E43:G43)</f>
        <v>0</v>
      </c>
    </row>
    <row r="44" spans="1:8" ht="7.5" customHeight="1" x14ac:dyDescent="0.3">
      <c r="A44" s="144"/>
      <c r="E44" s="195"/>
      <c r="F44" s="196"/>
      <c r="G44" s="196"/>
      <c r="H44" s="136"/>
    </row>
    <row r="45" spans="1:8" x14ac:dyDescent="0.3">
      <c r="A45" s="144" t="s">
        <v>272</v>
      </c>
      <c r="E45" s="146"/>
      <c r="F45" s="135"/>
      <c r="G45" s="135"/>
      <c r="H45" s="136"/>
    </row>
    <row r="46" spans="1:8" x14ac:dyDescent="0.3">
      <c r="A46" s="144"/>
      <c r="B46" s="1" t="str">
        <f>'Form 6C'!B46</f>
        <v>Liability &amp; Property Damage Insurance</v>
      </c>
      <c r="E46" s="148"/>
      <c r="F46" s="149"/>
      <c r="G46" s="149"/>
      <c r="H46" s="194">
        <f t="shared" ref="H46:H77" si="4">SUM(E46:G46)</f>
        <v>0</v>
      </c>
    </row>
    <row r="47" spans="1:8" x14ac:dyDescent="0.3">
      <c r="A47" s="144"/>
      <c r="B47" s="1" t="str">
        <f>'Form 6C'!B47</f>
        <v>Equipment Insurance</v>
      </c>
      <c r="E47" s="148"/>
      <c r="F47" s="149"/>
      <c r="G47" s="149"/>
      <c r="H47" s="194">
        <f t="shared" si="4"/>
        <v>0</v>
      </c>
    </row>
    <row r="48" spans="1:8" x14ac:dyDescent="0.3">
      <c r="A48" s="144"/>
      <c r="B48" s="1" t="str">
        <f>'Form 6C'!B48</f>
        <v>Medical Testing</v>
      </c>
      <c r="E48" s="148"/>
      <c r="F48" s="149"/>
      <c r="G48" s="149"/>
      <c r="H48" s="194">
        <f t="shared" si="4"/>
        <v>0</v>
      </c>
    </row>
    <row r="49" spans="1:8" x14ac:dyDescent="0.3">
      <c r="A49" s="144"/>
      <c r="B49" s="1" t="str">
        <f>'Form 6C'!B49</f>
        <v>Training &amp; Safety Programs</v>
      </c>
      <c r="E49" s="148"/>
      <c r="F49" s="149"/>
      <c r="G49" s="149"/>
      <c r="H49" s="194">
        <f t="shared" si="4"/>
        <v>0</v>
      </c>
    </row>
    <row r="50" spans="1:8" x14ac:dyDescent="0.3">
      <c r="A50" s="144"/>
      <c r="B50" s="1" t="str">
        <f>'Form 6C'!B50</f>
        <v>First Aid</v>
      </c>
      <c r="E50" s="148"/>
      <c r="F50" s="149"/>
      <c r="G50" s="149"/>
      <c r="H50" s="194">
        <f t="shared" si="4"/>
        <v>0</v>
      </c>
    </row>
    <row r="51" spans="1:8" x14ac:dyDescent="0.3">
      <c r="A51" s="144"/>
      <c r="B51" s="1" t="str">
        <f>'Form 6C'!B51</f>
        <v>Uniforms</v>
      </c>
      <c r="E51" s="148"/>
      <c r="F51" s="149"/>
      <c r="G51" s="149"/>
      <c r="H51" s="194">
        <f t="shared" si="4"/>
        <v>0</v>
      </c>
    </row>
    <row r="52" spans="1:8" x14ac:dyDescent="0.3">
      <c r="A52" s="144"/>
      <c r="B52" s="1" t="str">
        <f>'Form 6C'!B52</f>
        <v>Yard Rent</v>
      </c>
      <c r="E52" s="148"/>
      <c r="F52" s="149"/>
      <c r="G52" s="149"/>
      <c r="H52" s="194">
        <f t="shared" si="4"/>
        <v>0</v>
      </c>
    </row>
    <row r="53" spans="1:8" x14ac:dyDescent="0.3">
      <c r="A53" s="144"/>
      <c r="B53" s="1" t="str">
        <f>'Form 6C'!B53</f>
        <v>Performance Bond Costs</v>
      </c>
      <c r="E53" s="148"/>
      <c r="F53" s="149"/>
      <c r="G53" s="149"/>
      <c r="H53" s="194">
        <f t="shared" si="4"/>
        <v>0</v>
      </c>
    </row>
    <row r="54" spans="1:8" x14ac:dyDescent="0.3">
      <c r="A54" s="144"/>
      <c r="B54" s="1" t="s">
        <v>365</v>
      </c>
      <c r="E54" s="148"/>
      <c r="F54" s="149"/>
      <c r="G54" s="149"/>
      <c r="H54" s="194">
        <f t="shared" si="4"/>
        <v>0</v>
      </c>
    </row>
    <row r="55" spans="1:8" x14ac:dyDescent="0.3">
      <c r="A55" s="144"/>
      <c r="B55" s="1" t="s">
        <v>366</v>
      </c>
      <c r="E55" s="148"/>
      <c r="F55" s="197"/>
      <c r="G55" s="197"/>
      <c r="H55" s="194">
        <f t="shared" si="4"/>
        <v>0</v>
      </c>
    </row>
    <row r="56" spans="1:8" x14ac:dyDescent="0.3">
      <c r="A56" s="144"/>
      <c r="B56" s="1" t="s">
        <v>367</v>
      </c>
      <c r="E56" s="148"/>
      <c r="F56" s="197"/>
      <c r="G56" s="197"/>
      <c r="H56" s="194">
        <f t="shared" si="4"/>
        <v>0</v>
      </c>
    </row>
    <row r="57" spans="1:8" x14ac:dyDescent="0.3">
      <c r="A57" s="144"/>
      <c r="B57" s="1" t="s">
        <v>368</v>
      </c>
      <c r="E57" s="148"/>
      <c r="F57" s="149"/>
      <c r="G57" s="149"/>
      <c r="H57" s="194">
        <f t="shared" si="4"/>
        <v>0</v>
      </c>
    </row>
    <row r="58" spans="1:8" x14ac:dyDescent="0.3">
      <c r="A58" s="144"/>
      <c r="B58" s="1" t="s">
        <v>369</v>
      </c>
      <c r="E58" s="148"/>
      <c r="F58" s="149"/>
      <c r="G58" s="149"/>
      <c r="H58" s="194">
        <f t="shared" si="4"/>
        <v>0</v>
      </c>
    </row>
    <row r="59" spans="1:8" x14ac:dyDescent="0.3">
      <c r="A59" s="144"/>
      <c r="B59" s="1" t="s">
        <v>370</v>
      </c>
      <c r="E59" s="148"/>
      <c r="F59" s="149"/>
      <c r="G59" s="149"/>
      <c r="H59" s="194">
        <f t="shared" si="4"/>
        <v>0</v>
      </c>
    </row>
    <row r="60" spans="1:8" x14ac:dyDescent="0.3">
      <c r="A60" s="144"/>
      <c r="B60" s="1" t="s">
        <v>371</v>
      </c>
      <c r="E60" s="148"/>
      <c r="F60" s="149"/>
      <c r="G60" s="149"/>
      <c r="H60" s="194">
        <f t="shared" si="4"/>
        <v>0</v>
      </c>
    </row>
    <row r="61" spans="1:8" x14ac:dyDescent="0.3">
      <c r="A61" s="144"/>
      <c r="B61" s="1" t="s">
        <v>372</v>
      </c>
      <c r="E61" s="148"/>
      <c r="F61" s="149"/>
      <c r="G61" s="149"/>
      <c r="H61" s="194">
        <f t="shared" si="4"/>
        <v>0</v>
      </c>
    </row>
    <row r="62" spans="1:8" x14ac:dyDescent="0.3">
      <c r="A62" s="144"/>
      <c r="B62" s="1" t="s">
        <v>373</v>
      </c>
      <c r="E62" s="148"/>
      <c r="F62" s="149"/>
      <c r="G62" s="149"/>
      <c r="H62" s="194">
        <f t="shared" si="4"/>
        <v>0</v>
      </c>
    </row>
    <row r="63" spans="1:8" x14ac:dyDescent="0.3">
      <c r="A63" s="144"/>
      <c r="B63" s="1" t="s">
        <v>374</v>
      </c>
      <c r="E63" s="148"/>
      <c r="F63" s="149"/>
      <c r="G63" s="149"/>
      <c r="H63" s="194">
        <f t="shared" si="4"/>
        <v>0</v>
      </c>
    </row>
    <row r="64" spans="1:8" x14ac:dyDescent="0.3">
      <c r="A64" s="144"/>
      <c r="B64" s="1" t="s">
        <v>375</v>
      </c>
      <c r="E64" s="148"/>
      <c r="F64" s="149"/>
      <c r="G64" s="149"/>
      <c r="H64" s="194">
        <f t="shared" si="4"/>
        <v>0</v>
      </c>
    </row>
    <row r="65" spans="1:9" x14ac:dyDescent="0.3">
      <c r="A65" s="144"/>
      <c r="B65" s="1" t="s">
        <v>376</v>
      </c>
      <c r="E65" s="148"/>
      <c r="F65" s="149"/>
      <c r="G65" s="149"/>
      <c r="H65" s="194">
        <f t="shared" si="4"/>
        <v>0</v>
      </c>
    </row>
    <row r="66" spans="1:9" x14ac:dyDescent="0.3">
      <c r="A66" s="144"/>
      <c r="B66" s="1" t="s">
        <v>377</v>
      </c>
      <c r="E66" s="148"/>
      <c r="F66" s="149"/>
      <c r="G66" s="149"/>
      <c r="H66" s="194">
        <f t="shared" si="4"/>
        <v>0</v>
      </c>
    </row>
    <row r="67" spans="1:9" x14ac:dyDescent="0.3">
      <c r="A67" s="144"/>
      <c r="B67" s="1" t="s">
        <v>378</v>
      </c>
      <c r="E67" s="148"/>
      <c r="F67" s="197"/>
      <c r="G67" s="197"/>
      <c r="H67" s="194">
        <f t="shared" si="4"/>
        <v>0</v>
      </c>
    </row>
    <row r="68" spans="1:9" x14ac:dyDescent="0.3">
      <c r="A68" s="144"/>
      <c r="B68" s="1" t="s">
        <v>379</v>
      </c>
      <c r="E68" s="148"/>
      <c r="F68" s="197"/>
      <c r="G68" s="197"/>
      <c r="H68" s="194">
        <f t="shared" si="4"/>
        <v>0</v>
      </c>
    </row>
    <row r="69" spans="1:9" x14ac:dyDescent="0.3">
      <c r="A69" s="144"/>
      <c r="B69" s="1" t="s">
        <v>380</v>
      </c>
      <c r="E69" s="148"/>
      <c r="F69" s="149"/>
      <c r="G69" s="149"/>
      <c r="H69" s="194">
        <f t="shared" si="4"/>
        <v>0</v>
      </c>
    </row>
    <row r="70" spans="1:9" x14ac:dyDescent="0.3">
      <c r="A70" s="144"/>
      <c r="B70" s="1" t="s">
        <v>381</v>
      </c>
      <c r="E70" s="148"/>
      <c r="F70" s="149"/>
      <c r="G70" s="149"/>
      <c r="H70" s="194">
        <f t="shared" si="4"/>
        <v>0</v>
      </c>
    </row>
    <row r="71" spans="1:9" x14ac:dyDescent="0.3">
      <c r="A71" s="144"/>
      <c r="B71" s="1" t="s">
        <v>382</v>
      </c>
      <c r="E71" s="148"/>
      <c r="F71" s="149"/>
      <c r="G71" s="149"/>
      <c r="H71" s="194">
        <f t="shared" si="4"/>
        <v>0</v>
      </c>
    </row>
    <row r="72" spans="1:9" x14ac:dyDescent="0.3">
      <c r="A72" s="144"/>
      <c r="B72" s="1" t="s">
        <v>383</v>
      </c>
      <c r="E72" s="148"/>
      <c r="F72" s="149"/>
      <c r="G72" s="149"/>
      <c r="H72" s="194">
        <f t="shared" si="4"/>
        <v>0</v>
      </c>
    </row>
    <row r="73" spans="1:9" x14ac:dyDescent="0.3">
      <c r="A73" s="144"/>
      <c r="B73" s="1" t="s">
        <v>384</v>
      </c>
      <c r="E73" s="148"/>
      <c r="F73" s="149"/>
      <c r="G73" s="149"/>
      <c r="H73" s="194">
        <f t="shared" si="4"/>
        <v>0</v>
      </c>
    </row>
    <row r="74" spans="1:9" x14ac:dyDescent="0.3">
      <c r="A74" s="144"/>
      <c r="B74" s="1" t="s">
        <v>385</v>
      </c>
      <c r="E74" s="148"/>
      <c r="F74" s="149"/>
      <c r="G74" s="149"/>
      <c r="H74" s="194">
        <f t="shared" si="4"/>
        <v>0</v>
      </c>
    </row>
    <row r="75" spans="1:9" x14ac:dyDescent="0.3">
      <c r="A75" s="144"/>
      <c r="B75" s="1" t="s">
        <v>386</v>
      </c>
      <c r="E75" s="148"/>
      <c r="F75" s="149"/>
      <c r="G75" s="149"/>
      <c r="H75" s="194">
        <f t="shared" si="4"/>
        <v>0</v>
      </c>
    </row>
    <row r="76" spans="1:9" x14ac:dyDescent="0.3">
      <c r="A76" s="144"/>
      <c r="B76" s="1" t="s">
        <v>387</v>
      </c>
      <c r="E76" s="148"/>
      <c r="F76" s="149"/>
      <c r="G76" s="149"/>
      <c r="H76" s="194">
        <f t="shared" si="4"/>
        <v>0</v>
      </c>
    </row>
    <row r="77" spans="1:9" x14ac:dyDescent="0.3">
      <c r="A77" s="144"/>
      <c r="B77" s="1" t="s">
        <v>388</v>
      </c>
      <c r="E77" s="148"/>
      <c r="F77" s="149"/>
      <c r="G77" s="149"/>
      <c r="H77" s="194">
        <f t="shared" si="4"/>
        <v>0</v>
      </c>
      <c r="I77" s="1" t="s">
        <v>20</v>
      </c>
    </row>
    <row r="78" spans="1:9" x14ac:dyDescent="0.3">
      <c r="A78" s="274"/>
      <c r="B78" s="86" t="s">
        <v>389</v>
      </c>
      <c r="C78" s="86"/>
      <c r="D78" s="86"/>
      <c r="E78" s="276"/>
      <c r="F78" s="277"/>
      <c r="G78" s="277"/>
      <c r="H78" s="177">
        <f t="shared" ref="H78:H95" si="5">SUM(E78:G78)</f>
        <v>0</v>
      </c>
    </row>
    <row r="79" spans="1:9" x14ac:dyDescent="0.3">
      <c r="A79" s="144"/>
      <c r="B79" s="1" t="s">
        <v>390</v>
      </c>
      <c r="E79" s="148"/>
      <c r="F79" s="149"/>
      <c r="G79" s="149"/>
      <c r="H79" s="194">
        <f t="shared" si="5"/>
        <v>0</v>
      </c>
    </row>
    <row r="80" spans="1:9" x14ac:dyDescent="0.3">
      <c r="A80" s="144"/>
      <c r="B80" s="1" t="s">
        <v>391</v>
      </c>
      <c r="E80" s="148"/>
      <c r="F80" s="149"/>
      <c r="G80" s="149"/>
      <c r="H80" s="194">
        <f t="shared" si="5"/>
        <v>0</v>
      </c>
    </row>
    <row r="81" spans="1:8" x14ac:dyDescent="0.3">
      <c r="A81" s="144"/>
      <c r="B81" s="1" t="s">
        <v>392</v>
      </c>
      <c r="E81" s="148"/>
      <c r="F81" s="149"/>
      <c r="G81" s="149"/>
      <c r="H81" s="194">
        <f t="shared" si="5"/>
        <v>0</v>
      </c>
    </row>
    <row r="82" spans="1:8" x14ac:dyDescent="0.3">
      <c r="A82" s="144"/>
      <c r="B82" s="1" t="s">
        <v>393</v>
      </c>
      <c r="E82" s="148"/>
      <c r="F82" s="149"/>
      <c r="G82" s="149"/>
      <c r="H82" s="194">
        <f t="shared" si="5"/>
        <v>0</v>
      </c>
    </row>
    <row r="83" spans="1:8" x14ac:dyDescent="0.3">
      <c r="A83" s="144"/>
      <c r="B83" s="1" t="s">
        <v>394</v>
      </c>
      <c r="E83" s="148"/>
      <c r="F83" s="149"/>
      <c r="G83" s="149"/>
      <c r="H83" s="194">
        <f t="shared" si="5"/>
        <v>0</v>
      </c>
    </row>
    <row r="84" spans="1:8" x14ac:dyDescent="0.3">
      <c r="A84" s="144"/>
      <c r="B84" s="1" t="s">
        <v>395</v>
      </c>
      <c r="E84" s="148"/>
      <c r="F84" s="149"/>
      <c r="G84" s="149"/>
      <c r="H84" s="194">
        <f t="shared" si="5"/>
        <v>0</v>
      </c>
    </row>
    <row r="85" spans="1:8" x14ac:dyDescent="0.3">
      <c r="A85" s="144"/>
      <c r="B85" s="1" t="s">
        <v>396</v>
      </c>
      <c r="E85" s="148"/>
      <c r="F85" s="149"/>
      <c r="G85" s="149"/>
      <c r="H85" s="194">
        <f t="shared" si="5"/>
        <v>0</v>
      </c>
    </row>
    <row r="86" spans="1:8" x14ac:dyDescent="0.3">
      <c r="A86" s="144"/>
      <c r="B86" s="1" t="s">
        <v>397</v>
      </c>
      <c r="E86" s="148"/>
      <c r="F86" s="149"/>
      <c r="G86" s="149"/>
      <c r="H86" s="194">
        <f t="shared" si="5"/>
        <v>0</v>
      </c>
    </row>
    <row r="87" spans="1:8" x14ac:dyDescent="0.3">
      <c r="A87" s="144"/>
      <c r="B87" s="1" t="s">
        <v>398</v>
      </c>
      <c r="E87" s="148"/>
      <c r="F87" s="149"/>
      <c r="G87" s="149"/>
      <c r="H87" s="194">
        <f t="shared" si="5"/>
        <v>0</v>
      </c>
    </row>
    <row r="88" spans="1:8" x14ac:dyDescent="0.3">
      <c r="A88" s="144"/>
      <c r="B88" s="1" t="s">
        <v>399</v>
      </c>
      <c r="E88" s="148"/>
      <c r="F88" s="149"/>
      <c r="G88" s="149"/>
      <c r="H88" s="194">
        <f t="shared" si="5"/>
        <v>0</v>
      </c>
    </row>
    <row r="89" spans="1:8" x14ac:dyDescent="0.3">
      <c r="A89" s="144"/>
      <c r="B89" s="1" t="s">
        <v>400</v>
      </c>
      <c r="E89" s="148"/>
      <c r="F89" s="149"/>
      <c r="G89" s="149"/>
      <c r="H89" s="194">
        <f t="shared" si="5"/>
        <v>0</v>
      </c>
    </row>
    <row r="90" spans="1:8" x14ac:dyDescent="0.3">
      <c r="A90" s="144"/>
      <c r="B90" s="1" t="s">
        <v>401</v>
      </c>
      <c r="E90" s="148"/>
      <c r="F90" s="149"/>
      <c r="G90" s="149"/>
      <c r="H90" s="194">
        <f t="shared" si="5"/>
        <v>0</v>
      </c>
    </row>
    <row r="91" spans="1:8" x14ac:dyDescent="0.3">
      <c r="A91" s="144"/>
      <c r="B91" s="1" t="s">
        <v>402</v>
      </c>
      <c r="E91" s="148"/>
      <c r="F91" s="149"/>
      <c r="G91" s="149"/>
      <c r="H91" s="194">
        <f t="shared" si="5"/>
        <v>0</v>
      </c>
    </row>
    <row r="92" spans="1:8" x14ac:dyDescent="0.3">
      <c r="A92" s="144"/>
      <c r="B92" s="1" t="s">
        <v>403</v>
      </c>
      <c r="E92" s="148"/>
      <c r="F92" s="149"/>
      <c r="G92" s="149"/>
      <c r="H92" s="194">
        <f t="shared" si="5"/>
        <v>0</v>
      </c>
    </row>
    <row r="93" spans="1:8" x14ac:dyDescent="0.3">
      <c r="A93" s="144"/>
      <c r="B93" s="1" t="s">
        <v>404</v>
      </c>
      <c r="E93" s="148"/>
      <c r="F93" s="149"/>
      <c r="G93" s="149"/>
      <c r="H93" s="194">
        <f t="shared" si="5"/>
        <v>0</v>
      </c>
    </row>
    <row r="94" spans="1:8" x14ac:dyDescent="0.3">
      <c r="A94" s="144"/>
      <c r="B94" s="1" t="s">
        <v>405</v>
      </c>
      <c r="E94" s="148"/>
      <c r="F94" s="149"/>
      <c r="G94" s="149"/>
      <c r="H94" s="194">
        <f t="shared" si="5"/>
        <v>0</v>
      </c>
    </row>
    <row r="95" spans="1:8" x14ac:dyDescent="0.3">
      <c r="A95" s="144" t="s">
        <v>310</v>
      </c>
      <c r="E95" s="151">
        <f>SUM(E46:E94)</f>
        <v>0</v>
      </c>
      <c r="F95" s="152">
        <f>SUM(F46:F94)</f>
        <v>0</v>
      </c>
      <c r="G95" s="152">
        <f>SUM(G46:G94)</f>
        <v>0</v>
      </c>
      <c r="H95" s="177">
        <f t="shared" si="5"/>
        <v>0</v>
      </c>
    </row>
    <row r="96" spans="1:8" ht="7.5" customHeight="1" x14ac:dyDescent="0.3">
      <c r="A96" s="144"/>
      <c r="E96" s="146"/>
      <c r="F96" s="135"/>
      <c r="G96" s="135"/>
      <c r="H96" s="147"/>
    </row>
    <row r="97" spans="1:8" x14ac:dyDescent="0.3">
      <c r="A97" s="144" t="s">
        <v>406</v>
      </c>
      <c r="E97" s="166">
        <f>E95+E43+E36+E21</f>
        <v>0</v>
      </c>
      <c r="F97" s="167">
        <f>F95+F43+F36+F21</f>
        <v>0</v>
      </c>
      <c r="G97" s="167">
        <f>G95+G43+G36+G21</f>
        <v>0</v>
      </c>
      <c r="H97" s="168">
        <f>H95+H43+H36+H21</f>
        <v>0</v>
      </c>
    </row>
    <row r="98" spans="1:8" ht="9" customHeight="1" x14ac:dyDescent="0.3">
      <c r="A98" s="144"/>
      <c r="E98" s="146"/>
      <c r="F98" s="135"/>
      <c r="G98" s="135"/>
      <c r="H98" s="136"/>
    </row>
    <row r="99" spans="1:8" x14ac:dyDescent="0.3">
      <c r="A99" s="144" t="s">
        <v>407</v>
      </c>
      <c r="E99" s="146"/>
      <c r="F99" s="135"/>
      <c r="G99" s="135"/>
      <c r="H99" s="136"/>
    </row>
    <row r="100" spans="1:8" x14ac:dyDescent="0.3">
      <c r="A100" s="144"/>
      <c r="B100" s="1" t="s">
        <v>408</v>
      </c>
      <c r="E100" s="148"/>
      <c r="F100" s="149"/>
      <c r="G100" s="149"/>
      <c r="H100" s="194">
        <f>SUM(E100:G100)</f>
        <v>0</v>
      </c>
    </row>
    <row r="101" spans="1:8" x14ac:dyDescent="0.3">
      <c r="A101" s="144"/>
      <c r="B101" s="1" t="s">
        <v>313</v>
      </c>
      <c r="E101" s="148"/>
      <c r="F101" s="149"/>
      <c r="G101" s="149"/>
      <c r="H101" s="194">
        <f>SUM(E101:G101)</f>
        <v>0</v>
      </c>
    </row>
    <row r="102" spans="1:8" x14ac:dyDescent="0.3">
      <c r="A102" s="144"/>
      <c r="B102" s="1" t="s">
        <v>409</v>
      </c>
      <c r="E102" s="148"/>
      <c r="F102" s="198"/>
      <c r="G102" s="198"/>
      <c r="H102" s="194">
        <f>SUM(E102:G102)</f>
        <v>0</v>
      </c>
    </row>
    <row r="103" spans="1:8" x14ac:dyDescent="0.3">
      <c r="A103" s="144"/>
      <c r="B103" s="1" t="s">
        <v>410</v>
      </c>
      <c r="E103" s="148"/>
      <c r="F103" s="198"/>
      <c r="G103" s="198"/>
      <c r="H103" s="194">
        <f>SUM(E103:G103)</f>
        <v>0</v>
      </c>
    </row>
    <row r="104" spans="1:8" x14ac:dyDescent="0.3">
      <c r="A104" s="144" t="s">
        <v>411</v>
      </c>
      <c r="E104" s="199">
        <f>SUM(E100:E103)</f>
        <v>0</v>
      </c>
      <c r="F104" s="158">
        <f>SUM(F100:F103)</f>
        <v>0</v>
      </c>
      <c r="G104" s="158">
        <f>SUM(G100:G103)</f>
        <v>0</v>
      </c>
      <c r="H104" s="177">
        <f>SUM(E104:G104)</f>
        <v>0</v>
      </c>
    </row>
    <row r="105" spans="1:8" ht="9" customHeight="1" x14ac:dyDescent="0.3">
      <c r="A105" s="144"/>
      <c r="E105" s="154"/>
      <c r="F105" s="155"/>
      <c r="G105" s="155"/>
      <c r="H105" s="136"/>
    </row>
    <row r="106" spans="1:8" ht="13.2" customHeight="1" x14ac:dyDescent="0.3">
      <c r="A106" s="144" t="s">
        <v>412</v>
      </c>
      <c r="E106" s="146"/>
      <c r="F106" s="135"/>
      <c r="G106" s="135"/>
      <c r="H106" s="136"/>
    </row>
    <row r="107" spans="1:8" x14ac:dyDescent="0.3">
      <c r="A107" s="144"/>
      <c r="B107" s="1" t="s">
        <v>413</v>
      </c>
      <c r="E107" s="200"/>
      <c r="F107" s="149"/>
      <c r="G107" s="149"/>
      <c r="H107" s="194">
        <f>SUM(E107:G107)</f>
        <v>0</v>
      </c>
    </row>
    <row r="108" spans="1:8" x14ac:dyDescent="0.3">
      <c r="A108" s="144"/>
      <c r="B108" s="1" t="s">
        <v>414</v>
      </c>
      <c r="E108" s="200"/>
      <c r="F108" s="149"/>
      <c r="G108" s="149"/>
      <c r="H108" s="194">
        <f>SUM(E108:G108)</f>
        <v>0</v>
      </c>
    </row>
    <row r="109" spans="1:8" x14ac:dyDescent="0.3">
      <c r="A109" s="144"/>
      <c r="B109" s="1" t="s">
        <v>415</v>
      </c>
      <c r="E109" s="148"/>
      <c r="F109" s="149"/>
      <c r="G109" s="149"/>
      <c r="H109" s="194">
        <f>SUM(E109:G109)</f>
        <v>0</v>
      </c>
    </row>
    <row r="110" spans="1:8" x14ac:dyDescent="0.3">
      <c r="A110" s="144" t="s">
        <v>416</v>
      </c>
      <c r="E110" s="182">
        <f>SUM(E107:E109)</f>
        <v>0</v>
      </c>
      <c r="F110" s="176">
        <f>SUM(F107:F109)</f>
        <v>0</v>
      </c>
      <c r="G110" s="176">
        <f>SUM(G107:G109)</f>
        <v>0</v>
      </c>
      <c r="H110" s="177">
        <f>SUM(E110:G110)</f>
        <v>0</v>
      </c>
    </row>
    <row r="111" spans="1:8" ht="9" customHeight="1" x14ac:dyDescent="0.3">
      <c r="A111" s="144"/>
      <c r="E111" s="146"/>
      <c r="F111" s="135"/>
      <c r="G111" s="135"/>
      <c r="H111" s="147"/>
    </row>
    <row r="112" spans="1:8" x14ac:dyDescent="0.3">
      <c r="A112" s="274" t="s">
        <v>417</v>
      </c>
      <c r="B112" s="86"/>
      <c r="C112" s="86"/>
      <c r="D112" s="86"/>
      <c r="E112" s="151">
        <f t="shared" ref="E112:H112" si="6">E110+E104+E97</f>
        <v>0</v>
      </c>
      <c r="F112" s="152">
        <f t="shared" si="6"/>
        <v>0</v>
      </c>
      <c r="G112" s="152">
        <f t="shared" si="6"/>
        <v>0</v>
      </c>
      <c r="H112" s="153">
        <f t="shared" si="6"/>
        <v>0</v>
      </c>
    </row>
    <row r="113" spans="1:10" x14ac:dyDescent="0.3">
      <c r="A113" s="201" t="s">
        <v>418</v>
      </c>
      <c r="D113" s="202" t="s">
        <v>419</v>
      </c>
      <c r="E113" s="146"/>
      <c r="F113" s="135"/>
      <c r="G113" s="135"/>
      <c r="H113" s="136"/>
    </row>
    <row r="114" spans="1:10" x14ac:dyDescent="0.3">
      <c r="A114" s="144"/>
      <c r="B114" s="1" t="s">
        <v>420</v>
      </c>
      <c r="D114" s="203"/>
      <c r="E114" s="204">
        <f t="shared" ref="E114:G129" si="7">E$97*$D114</f>
        <v>0</v>
      </c>
      <c r="F114" s="205">
        <f t="shared" si="7"/>
        <v>0</v>
      </c>
      <c r="G114" s="205">
        <f t="shared" si="7"/>
        <v>0</v>
      </c>
      <c r="H114" s="194">
        <f t="shared" ref="H114:H130" si="8">SUM(E114:G114)</f>
        <v>0</v>
      </c>
      <c r="J114" s="251"/>
    </row>
    <row r="115" spans="1:10" x14ac:dyDescent="0.3">
      <c r="A115" s="144"/>
      <c r="B115" s="1" t="s">
        <v>421</v>
      </c>
      <c r="D115" s="203"/>
      <c r="E115" s="204">
        <f t="shared" si="7"/>
        <v>0</v>
      </c>
      <c r="F115" s="205">
        <f t="shared" si="7"/>
        <v>0</v>
      </c>
      <c r="G115" s="205">
        <f t="shared" si="7"/>
        <v>0</v>
      </c>
      <c r="H115" s="194">
        <f t="shared" si="8"/>
        <v>0</v>
      </c>
    </row>
    <row r="116" spans="1:10" x14ac:dyDescent="0.3">
      <c r="A116" s="144"/>
      <c r="B116" s="1" t="s">
        <v>422</v>
      </c>
      <c r="D116" s="203"/>
      <c r="E116" s="204">
        <f t="shared" si="7"/>
        <v>0</v>
      </c>
      <c r="F116" s="205">
        <f t="shared" si="7"/>
        <v>0</v>
      </c>
      <c r="G116" s="205">
        <f t="shared" si="7"/>
        <v>0</v>
      </c>
      <c r="H116" s="194">
        <f t="shared" si="8"/>
        <v>0</v>
      </c>
    </row>
    <row r="117" spans="1:10" x14ac:dyDescent="0.3">
      <c r="A117" s="144"/>
      <c r="B117" s="1" t="s">
        <v>423</v>
      </c>
      <c r="D117" s="203"/>
      <c r="E117" s="204">
        <f t="shared" si="7"/>
        <v>0</v>
      </c>
      <c r="F117" s="205">
        <f t="shared" si="7"/>
        <v>0</v>
      </c>
      <c r="G117" s="205">
        <f t="shared" si="7"/>
        <v>0</v>
      </c>
      <c r="H117" s="194">
        <f t="shared" si="8"/>
        <v>0</v>
      </c>
    </row>
    <row r="118" spans="1:10" x14ac:dyDescent="0.3">
      <c r="A118" s="144"/>
      <c r="B118" s="1" t="s">
        <v>424</v>
      </c>
      <c r="D118" s="203"/>
      <c r="E118" s="204">
        <f t="shared" si="7"/>
        <v>0</v>
      </c>
      <c r="F118" s="205">
        <f t="shared" si="7"/>
        <v>0</v>
      </c>
      <c r="G118" s="205">
        <f t="shared" si="7"/>
        <v>0</v>
      </c>
      <c r="H118" s="194">
        <f t="shared" ref="H118:H120" si="9">SUM(E118:G118)</f>
        <v>0</v>
      </c>
    </row>
    <row r="119" spans="1:10" x14ac:dyDescent="0.3">
      <c r="A119" s="144"/>
      <c r="B119" s="1" t="s">
        <v>425</v>
      </c>
      <c r="D119" s="203"/>
      <c r="E119" s="204">
        <f t="shared" si="7"/>
        <v>0</v>
      </c>
      <c r="F119" s="205">
        <f t="shared" si="7"/>
        <v>0</v>
      </c>
      <c r="G119" s="205">
        <f t="shared" si="7"/>
        <v>0</v>
      </c>
      <c r="H119" s="194">
        <f t="shared" si="9"/>
        <v>0</v>
      </c>
    </row>
    <row r="120" spans="1:10" x14ac:dyDescent="0.3">
      <c r="A120" s="144"/>
      <c r="B120" s="1" t="s">
        <v>426</v>
      </c>
      <c r="D120" s="203"/>
      <c r="E120" s="204">
        <f t="shared" si="7"/>
        <v>0</v>
      </c>
      <c r="F120" s="205">
        <f t="shared" si="7"/>
        <v>0</v>
      </c>
      <c r="G120" s="205">
        <f t="shared" si="7"/>
        <v>0</v>
      </c>
      <c r="H120" s="194">
        <f t="shared" si="9"/>
        <v>0</v>
      </c>
    </row>
    <row r="121" spans="1:10" x14ac:dyDescent="0.3">
      <c r="A121" s="144"/>
      <c r="B121" s="1" t="s">
        <v>427</v>
      </c>
      <c r="D121" s="203"/>
      <c r="E121" s="204">
        <f t="shared" si="7"/>
        <v>0</v>
      </c>
      <c r="F121" s="205">
        <f t="shared" si="7"/>
        <v>0</v>
      </c>
      <c r="G121" s="205">
        <f t="shared" si="7"/>
        <v>0</v>
      </c>
      <c r="H121" s="194">
        <f t="shared" si="8"/>
        <v>0</v>
      </c>
    </row>
    <row r="122" spans="1:10" x14ac:dyDescent="0.3">
      <c r="A122" s="144"/>
      <c r="B122" s="1" t="s">
        <v>428</v>
      </c>
      <c r="D122" s="203"/>
      <c r="E122" s="204">
        <f t="shared" si="7"/>
        <v>0</v>
      </c>
      <c r="F122" s="205">
        <f t="shared" si="7"/>
        <v>0</v>
      </c>
      <c r="G122" s="205">
        <f t="shared" si="7"/>
        <v>0</v>
      </c>
      <c r="H122" s="194">
        <f t="shared" si="8"/>
        <v>0</v>
      </c>
    </row>
    <row r="123" spans="1:10" x14ac:dyDescent="0.3">
      <c r="A123" s="144"/>
      <c r="B123" s="1" t="s">
        <v>429</v>
      </c>
      <c r="D123" s="203"/>
      <c r="E123" s="204">
        <f t="shared" si="7"/>
        <v>0</v>
      </c>
      <c r="F123" s="205">
        <f t="shared" si="7"/>
        <v>0</v>
      </c>
      <c r="G123" s="205">
        <f t="shared" si="7"/>
        <v>0</v>
      </c>
      <c r="H123" s="194">
        <f t="shared" si="8"/>
        <v>0</v>
      </c>
    </row>
    <row r="124" spans="1:10" x14ac:dyDescent="0.3">
      <c r="A124" s="144"/>
      <c r="B124" s="1" t="s">
        <v>430</v>
      </c>
      <c r="D124" s="203"/>
      <c r="E124" s="204">
        <f t="shared" si="7"/>
        <v>0</v>
      </c>
      <c r="F124" s="205">
        <f t="shared" si="7"/>
        <v>0</v>
      </c>
      <c r="G124" s="205">
        <f t="shared" si="7"/>
        <v>0</v>
      </c>
      <c r="H124" s="194">
        <f t="shared" si="8"/>
        <v>0</v>
      </c>
    </row>
    <row r="125" spans="1:10" x14ac:dyDescent="0.3">
      <c r="A125" s="144"/>
      <c r="B125" s="1" t="s">
        <v>431</v>
      </c>
      <c r="D125" s="203"/>
      <c r="E125" s="204">
        <f t="shared" si="7"/>
        <v>0</v>
      </c>
      <c r="F125" s="205">
        <f t="shared" si="7"/>
        <v>0</v>
      </c>
      <c r="G125" s="205">
        <f t="shared" si="7"/>
        <v>0</v>
      </c>
      <c r="H125" s="194">
        <f t="shared" si="8"/>
        <v>0</v>
      </c>
    </row>
    <row r="126" spans="1:10" x14ac:dyDescent="0.3">
      <c r="A126" s="144"/>
      <c r="B126" s="1" t="s">
        <v>432</v>
      </c>
      <c r="D126" s="203"/>
      <c r="E126" s="204">
        <f t="shared" si="7"/>
        <v>0</v>
      </c>
      <c r="F126" s="205">
        <f t="shared" si="7"/>
        <v>0</v>
      </c>
      <c r="G126" s="205">
        <f t="shared" si="7"/>
        <v>0</v>
      </c>
      <c r="H126" s="194">
        <f t="shared" si="8"/>
        <v>0</v>
      </c>
    </row>
    <row r="127" spans="1:10" x14ac:dyDescent="0.3">
      <c r="A127" s="144"/>
      <c r="B127" s="1" t="s">
        <v>433</v>
      </c>
      <c r="D127" s="203"/>
      <c r="E127" s="204">
        <f t="shared" si="7"/>
        <v>0</v>
      </c>
      <c r="F127" s="205">
        <f t="shared" si="7"/>
        <v>0</v>
      </c>
      <c r="G127" s="205">
        <f t="shared" si="7"/>
        <v>0</v>
      </c>
      <c r="H127" s="194">
        <f t="shared" si="8"/>
        <v>0</v>
      </c>
    </row>
    <row r="128" spans="1:10" x14ac:dyDescent="0.3">
      <c r="A128" s="144"/>
      <c r="B128" s="1" t="s">
        <v>434</v>
      </c>
      <c r="D128" s="203"/>
      <c r="E128" s="204">
        <f t="shared" si="7"/>
        <v>0</v>
      </c>
      <c r="F128" s="205">
        <f t="shared" si="7"/>
        <v>0</v>
      </c>
      <c r="G128" s="205">
        <f t="shared" si="7"/>
        <v>0</v>
      </c>
      <c r="H128" s="194">
        <f t="shared" si="8"/>
        <v>0</v>
      </c>
    </row>
    <row r="129" spans="1:8" x14ac:dyDescent="0.3">
      <c r="A129" s="144"/>
      <c r="B129" s="1" t="s">
        <v>435</v>
      </c>
      <c r="D129" s="347"/>
      <c r="E129" s="204">
        <f t="shared" si="7"/>
        <v>0</v>
      </c>
      <c r="F129" s="205">
        <f t="shared" si="7"/>
        <v>0</v>
      </c>
      <c r="G129" s="205">
        <f t="shared" si="7"/>
        <v>0</v>
      </c>
      <c r="H129" s="194">
        <f t="shared" si="8"/>
        <v>0</v>
      </c>
    </row>
    <row r="130" spans="1:8" x14ac:dyDescent="0.3">
      <c r="A130" s="144" t="s">
        <v>436</v>
      </c>
      <c r="D130" s="206">
        <f>SUM(D114:D129)</f>
        <v>0</v>
      </c>
      <c r="E130" s="157">
        <f>SUM(E114:E129)</f>
        <v>0</v>
      </c>
      <c r="F130" s="158">
        <f t="shared" ref="F130:G130" si="10">SUM(F114:F129)</f>
        <v>0</v>
      </c>
      <c r="G130" s="158">
        <f t="shared" si="10"/>
        <v>0</v>
      </c>
      <c r="H130" s="177">
        <f t="shared" si="8"/>
        <v>0</v>
      </c>
    </row>
    <row r="131" spans="1:8" x14ac:dyDescent="0.3">
      <c r="A131" s="144"/>
      <c r="D131" s="207"/>
      <c r="E131" s="146"/>
      <c r="F131" s="135"/>
      <c r="G131" s="135"/>
      <c r="H131" s="136"/>
    </row>
    <row r="132" spans="1:8" x14ac:dyDescent="0.3">
      <c r="A132" s="201" t="s">
        <v>437</v>
      </c>
      <c r="D132" s="208"/>
      <c r="E132" s="146"/>
      <c r="F132" s="135"/>
      <c r="G132" s="135"/>
      <c r="H132" s="136"/>
    </row>
    <row r="133" spans="1:8" x14ac:dyDescent="0.3">
      <c r="A133" s="144"/>
      <c r="B133" s="1" t="s">
        <v>420</v>
      </c>
      <c r="D133" s="203"/>
      <c r="E133" s="204">
        <f>E$104*$D133</f>
        <v>0</v>
      </c>
      <c r="F133" s="205">
        <f>F$104*$D133</f>
        <v>0</v>
      </c>
      <c r="G133" s="205">
        <f>G$104*$D133</f>
        <v>0</v>
      </c>
      <c r="H133" s="194">
        <f t="shared" ref="H133:H149" si="11">SUM(E133:G133)</f>
        <v>0</v>
      </c>
    </row>
    <row r="134" spans="1:8" x14ac:dyDescent="0.3">
      <c r="A134" s="144"/>
      <c r="B134" s="1" t="s">
        <v>421</v>
      </c>
      <c r="D134" s="203"/>
      <c r="E134" s="204">
        <f t="shared" ref="E134:F139" si="12">E$104*$D134</f>
        <v>0</v>
      </c>
      <c r="F134" s="205">
        <f t="shared" si="12"/>
        <v>0</v>
      </c>
      <c r="G134" s="205">
        <f t="shared" ref="E134:G140" si="13">G$104*$D134</f>
        <v>0</v>
      </c>
      <c r="H134" s="194">
        <f t="shared" si="11"/>
        <v>0</v>
      </c>
    </row>
    <row r="135" spans="1:8" x14ac:dyDescent="0.3">
      <c r="A135" s="144"/>
      <c r="B135" s="1" t="s">
        <v>422</v>
      </c>
      <c r="D135" s="203"/>
      <c r="E135" s="204">
        <f t="shared" si="12"/>
        <v>0</v>
      </c>
      <c r="F135" s="205">
        <f t="shared" si="12"/>
        <v>0</v>
      </c>
      <c r="G135" s="205">
        <f t="shared" ref="G135:G148" si="14">G$104*$D135</f>
        <v>0</v>
      </c>
      <c r="H135" s="194">
        <f t="shared" si="11"/>
        <v>0</v>
      </c>
    </row>
    <row r="136" spans="1:8" x14ac:dyDescent="0.3">
      <c r="A136" s="144"/>
      <c r="B136" s="1" t="s">
        <v>423</v>
      </c>
      <c r="D136" s="203"/>
      <c r="E136" s="204">
        <f t="shared" si="12"/>
        <v>0</v>
      </c>
      <c r="F136" s="205">
        <f t="shared" si="12"/>
        <v>0</v>
      </c>
      <c r="G136" s="205">
        <f t="shared" si="14"/>
        <v>0</v>
      </c>
      <c r="H136" s="194">
        <f t="shared" si="11"/>
        <v>0</v>
      </c>
    </row>
    <row r="137" spans="1:8" x14ac:dyDescent="0.3">
      <c r="A137" s="144"/>
      <c r="B137" s="1" t="s">
        <v>424</v>
      </c>
      <c r="D137" s="203"/>
      <c r="E137" s="204">
        <f t="shared" si="12"/>
        <v>0</v>
      </c>
      <c r="F137" s="205">
        <f t="shared" si="12"/>
        <v>0</v>
      </c>
      <c r="G137" s="205">
        <f t="shared" si="14"/>
        <v>0</v>
      </c>
      <c r="H137" s="194">
        <f t="shared" ref="H137:H139" si="15">SUM(E137:G137)</f>
        <v>0</v>
      </c>
    </row>
    <row r="138" spans="1:8" x14ac:dyDescent="0.3">
      <c r="A138" s="144"/>
      <c r="B138" s="1" t="s">
        <v>425</v>
      </c>
      <c r="D138" s="203"/>
      <c r="E138" s="204">
        <f t="shared" si="12"/>
        <v>0</v>
      </c>
      <c r="F138" s="205">
        <f t="shared" si="12"/>
        <v>0</v>
      </c>
      <c r="G138" s="205">
        <f t="shared" si="14"/>
        <v>0</v>
      </c>
      <c r="H138" s="194">
        <f t="shared" si="15"/>
        <v>0</v>
      </c>
    </row>
    <row r="139" spans="1:8" x14ac:dyDescent="0.3">
      <c r="A139" s="144"/>
      <c r="B139" s="1" t="s">
        <v>426</v>
      </c>
      <c r="D139" s="203"/>
      <c r="E139" s="204">
        <f t="shared" si="12"/>
        <v>0</v>
      </c>
      <c r="F139" s="205">
        <f t="shared" si="12"/>
        <v>0</v>
      </c>
      <c r="G139" s="205">
        <f t="shared" si="14"/>
        <v>0</v>
      </c>
      <c r="H139" s="194">
        <f t="shared" si="15"/>
        <v>0</v>
      </c>
    </row>
    <row r="140" spans="1:8" x14ac:dyDescent="0.3">
      <c r="A140" s="144"/>
      <c r="B140" s="1" t="s">
        <v>427</v>
      </c>
      <c r="D140" s="203"/>
      <c r="E140" s="287">
        <f t="shared" si="13"/>
        <v>0</v>
      </c>
      <c r="F140" s="288">
        <f t="shared" ref="F140:F148" si="16">F$104*$D140</f>
        <v>0</v>
      </c>
      <c r="G140" s="288">
        <f t="shared" si="14"/>
        <v>0</v>
      </c>
      <c r="H140" s="194">
        <f t="shared" si="11"/>
        <v>0</v>
      </c>
    </row>
    <row r="141" spans="1:8" x14ac:dyDescent="0.3">
      <c r="A141" s="144"/>
      <c r="B141" s="1" t="s">
        <v>428</v>
      </c>
      <c r="D141" s="203"/>
      <c r="E141" s="287">
        <f t="shared" ref="E141:E146" si="17">E$104*$D141</f>
        <v>0</v>
      </c>
      <c r="F141" s="288">
        <f t="shared" si="16"/>
        <v>0</v>
      </c>
      <c r="G141" s="288">
        <f t="shared" si="14"/>
        <v>0</v>
      </c>
      <c r="H141" s="194">
        <f t="shared" si="11"/>
        <v>0</v>
      </c>
    </row>
    <row r="142" spans="1:8" x14ac:dyDescent="0.3">
      <c r="A142" s="144"/>
      <c r="B142" s="1" t="s">
        <v>429</v>
      </c>
      <c r="D142" s="203"/>
      <c r="E142" s="287">
        <f>E$104*$D142</f>
        <v>0</v>
      </c>
      <c r="F142" s="288">
        <f t="shared" si="16"/>
        <v>0</v>
      </c>
      <c r="G142" s="288">
        <f t="shared" si="14"/>
        <v>0</v>
      </c>
      <c r="H142" s="194">
        <f t="shared" si="11"/>
        <v>0</v>
      </c>
    </row>
    <row r="143" spans="1:8" x14ac:dyDescent="0.3">
      <c r="A143" s="144"/>
      <c r="B143" s="1" t="s">
        <v>430</v>
      </c>
      <c r="D143" s="203"/>
      <c r="E143" s="287">
        <f t="shared" si="17"/>
        <v>0</v>
      </c>
      <c r="F143" s="288">
        <f t="shared" si="16"/>
        <v>0</v>
      </c>
      <c r="G143" s="288">
        <f t="shared" si="14"/>
        <v>0</v>
      </c>
      <c r="H143" s="194">
        <f t="shared" si="11"/>
        <v>0</v>
      </c>
    </row>
    <row r="144" spans="1:8" x14ac:dyDescent="0.3">
      <c r="A144" s="144"/>
      <c r="B144" s="1" t="s">
        <v>431</v>
      </c>
      <c r="D144" s="203"/>
      <c r="E144" s="204">
        <f t="shared" si="17"/>
        <v>0</v>
      </c>
      <c r="F144" s="205">
        <f t="shared" si="16"/>
        <v>0</v>
      </c>
      <c r="G144" s="205">
        <f t="shared" si="14"/>
        <v>0</v>
      </c>
      <c r="H144" s="194">
        <f t="shared" si="11"/>
        <v>0</v>
      </c>
    </row>
    <row r="145" spans="1:8" x14ac:dyDescent="0.3">
      <c r="A145" s="144"/>
      <c r="B145" s="1" t="s">
        <v>432</v>
      </c>
      <c r="D145" s="203"/>
      <c r="E145" s="204">
        <f t="shared" si="17"/>
        <v>0</v>
      </c>
      <c r="F145" s="205">
        <f t="shared" si="16"/>
        <v>0</v>
      </c>
      <c r="G145" s="205">
        <f t="shared" si="14"/>
        <v>0</v>
      </c>
      <c r="H145" s="194">
        <f t="shared" si="11"/>
        <v>0</v>
      </c>
    </row>
    <row r="146" spans="1:8" x14ac:dyDescent="0.3">
      <c r="A146" s="144"/>
      <c r="B146" s="1" t="s">
        <v>433</v>
      </c>
      <c r="D146" s="203"/>
      <c r="E146" s="204">
        <f t="shared" si="17"/>
        <v>0</v>
      </c>
      <c r="F146" s="205">
        <f t="shared" si="16"/>
        <v>0</v>
      </c>
      <c r="G146" s="205">
        <f t="shared" si="14"/>
        <v>0</v>
      </c>
      <c r="H146" s="194">
        <f t="shared" si="11"/>
        <v>0</v>
      </c>
    </row>
    <row r="147" spans="1:8" x14ac:dyDescent="0.3">
      <c r="A147" s="144"/>
      <c r="B147" s="1" t="s">
        <v>434</v>
      </c>
      <c r="D147" s="203"/>
      <c r="E147" s="204">
        <f>E$104*$D147</f>
        <v>0</v>
      </c>
      <c r="F147" s="205">
        <f t="shared" si="16"/>
        <v>0</v>
      </c>
      <c r="G147" s="205">
        <f t="shared" si="14"/>
        <v>0</v>
      </c>
      <c r="H147" s="194">
        <f t="shared" si="11"/>
        <v>0</v>
      </c>
    </row>
    <row r="148" spans="1:8" x14ac:dyDescent="0.3">
      <c r="A148" s="144"/>
      <c r="B148" s="1" t="s">
        <v>435</v>
      </c>
      <c r="D148" s="347"/>
      <c r="E148" s="204">
        <f>E$104*$D148</f>
        <v>0</v>
      </c>
      <c r="F148" s="205">
        <f t="shared" si="16"/>
        <v>0</v>
      </c>
      <c r="G148" s="205">
        <f t="shared" si="14"/>
        <v>0</v>
      </c>
      <c r="H148" s="194">
        <f t="shared" si="11"/>
        <v>0</v>
      </c>
    </row>
    <row r="149" spans="1:8" x14ac:dyDescent="0.3">
      <c r="A149" s="144" t="s">
        <v>438</v>
      </c>
      <c r="D149" s="206">
        <f>SUM(D133:D148)</f>
        <v>0</v>
      </c>
      <c r="E149" s="157">
        <f>SUM(E133:E148)</f>
        <v>0</v>
      </c>
      <c r="F149" s="158">
        <f t="shared" ref="F149:G149" si="18">SUM(F133:F148)</f>
        <v>0</v>
      </c>
      <c r="G149" s="158">
        <f t="shared" si="18"/>
        <v>0</v>
      </c>
      <c r="H149" s="177">
        <f t="shared" si="11"/>
        <v>0</v>
      </c>
    </row>
    <row r="150" spans="1:8" x14ac:dyDescent="0.3">
      <c r="A150" s="144"/>
      <c r="D150" s="207"/>
      <c r="E150" s="146"/>
      <c r="F150" s="135"/>
      <c r="G150" s="135"/>
      <c r="H150" s="136"/>
    </row>
    <row r="151" spans="1:8" x14ac:dyDescent="0.3">
      <c r="A151" s="201" t="s">
        <v>439</v>
      </c>
      <c r="D151" s="208"/>
      <c r="E151" s="146"/>
      <c r="F151" s="135"/>
      <c r="G151" s="135"/>
      <c r="H151" s="136"/>
    </row>
    <row r="152" spans="1:8" x14ac:dyDescent="0.3">
      <c r="A152" s="144"/>
      <c r="B152" s="1" t="s">
        <v>420</v>
      </c>
      <c r="D152" s="203"/>
      <c r="E152" s="204">
        <f>E$110*$D152</f>
        <v>0</v>
      </c>
      <c r="F152" s="205">
        <f>F$110*$D152</f>
        <v>0</v>
      </c>
      <c r="G152" s="205">
        <f>G$110*$D152</f>
        <v>0</v>
      </c>
      <c r="H152" s="194">
        <f t="shared" ref="H152:H168" si="19">SUM(E152:G152)</f>
        <v>0</v>
      </c>
    </row>
    <row r="153" spans="1:8" x14ac:dyDescent="0.3">
      <c r="A153" s="144"/>
      <c r="B153" s="1" t="s">
        <v>421</v>
      </c>
      <c r="D153" s="203"/>
      <c r="E153" s="204">
        <f t="shared" ref="E153:F163" si="20">E$110*$D153</f>
        <v>0</v>
      </c>
      <c r="F153" s="205">
        <f t="shared" si="20"/>
        <v>0</v>
      </c>
      <c r="G153" s="205">
        <f t="shared" ref="E153:G167" si="21">G$110*$D153</f>
        <v>0</v>
      </c>
      <c r="H153" s="194">
        <f t="shared" si="19"/>
        <v>0</v>
      </c>
    </row>
    <row r="154" spans="1:8" x14ac:dyDescent="0.3">
      <c r="A154" s="144"/>
      <c r="B154" s="1" t="s">
        <v>422</v>
      </c>
      <c r="D154" s="203"/>
      <c r="E154" s="204">
        <f t="shared" si="20"/>
        <v>0</v>
      </c>
      <c r="F154" s="205">
        <f t="shared" si="20"/>
        <v>0</v>
      </c>
      <c r="G154" s="205">
        <f t="shared" ref="G154:G165" si="22">G$110*$D154</f>
        <v>0</v>
      </c>
      <c r="H154" s="194">
        <f t="shared" si="19"/>
        <v>0</v>
      </c>
    </row>
    <row r="155" spans="1:8" x14ac:dyDescent="0.3">
      <c r="A155" s="144"/>
      <c r="B155" s="1" t="s">
        <v>423</v>
      </c>
      <c r="D155" s="203"/>
      <c r="E155" s="204">
        <f>E$110*$D155</f>
        <v>0</v>
      </c>
      <c r="F155" s="205">
        <f t="shared" si="20"/>
        <v>0</v>
      </c>
      <c r="G155" s="205">
        <f t="shared" si="22"/>
        <v>0</v>
      </c>
      <c r="H155" s="194">
        <f t="shared" si="19"/>
        <v>0</v>
      </c>
    </row>
    <row r="156" spans="1:8" x14ac:dyDescent="0.3">
      <c r="A156" s="144"/>
      <c r="B156" s="1" t="s">
        <v>424</v>
      </c>
      <c r="D156" s="203"/>
      <c r="E156" s="204">
        <f t="shared" ref="E156:E158" si="23">E$110*$D156</f>
        <v>0</v>
      </c>
      <c r="F156" s="205">
        <f t="shared" si="20"/>
        <v>0</v>
      </c>
      <c r="G156" s="205">
        <f t="shared" si="22"/>
        <v>0</v>
      </c>
      <c r="H156" s="194">
        <f t="shared" ref="H156:H158" si="24">SUM(E156:G156)</f>
        <v>0</v>
      </c>
    </row>
    <row r="157" spans="1:8" x14ac:dyDescent="0.3">
      <c r="A157" s="144"/>
      <c r="B157" s="1" t="s">
        <v>425</v>
      </c>
      <c r="D157" s="203"/>
      <c r="E157" s="204">
        <f t="shared" si="23"/>
        <v>0</v>
      </c>
      <c r="F157" s="205">
        <f t="shared" si="20"/>
        <v>0</v>
      </c>
      <c r="G157" s="205">
        <f t="shared" si="22"/>
        <v>0</v>
      </c>
      <c r="H157" s="194">
        <f t="shared" si="24"/>
        <v>0</v>
      </c>
    </row>
    <row r="158" spans="1:8" x14ac:dyDescent="0.3">
      <c r="A158" s="144"/>
      <c r="B158" s="1" t="s">
        <v>426</v>
      </c>
      <c r="D158" s="203"/>
      <c r="E158" s="204">
        <f t="shared" si="23"/>
        <v>0</v>
      </c>
      <c r="F158" s="205">
        <f t="shared" si="20"/>
        <v>0</v>
      </c>
      <c r="G158" s="205">
        <f t="shared" si="22"/>
        <v>0</v>
      </c>
      <c r="H158" s="194">
        <f t="shared" si="24"/>
        <v>0</v>
      </c>
    </row>
    <row r="159" spans="1:8" x14ac:dyDescent="0.3">
      <c r="A159" s="144"/>
      <c r="B159" s="1" t="s">
        <v>427</v>
      </c>
      <c r="D159" s="203"/>
      <c r="E159" s="287">
        <f t="shared" si="20"/>
        <v>0</v>
      </c>
      <c r="F159" s="288">
        <f t="shared" si="20"/>
        <v>0</v>
      </c>
      <c r="G159" s="288">
        <f t="shared" si="22"/>
        <v>0</v>
      </c>
      <c r="H159" s="194">
        <f t="shared" si="19"/>
        <v>0</v>
      </c>
    </row>
    <row r="160" spans="1:8" x14ac:dyDescent="0.3">
      <c r="A160" s="144"/>
      <c r="B160" s="1" t="s">
        <v>428</v>
      </c>
      <c r="D160" s="203"/>
      <c r="E160" s="287">
        <f t="shared" si="20"/>
        <v>0</v>
      </c>
      <c r="F160" s="288">
        <f t="shared" si="20"/>
        <v>0</v>
      </c>
      <c r="G160" s="288">
        <f t="shared" si="22"/>
        <v>0</v>
      </c>
      <c r="H160" s="194">
        <f t="shared" si="19"/>
        <v>0</v>
      </c>
    </row>
    <row r="161" spans="1:8" x14ac:dyDescent="0.3">
      <c r="A161" s="144"/>
      <c r="B161" s="1" t="s">
        <v>429</v>
      </c>
      <c r="D161" s="203"/>
      <c r="E161" s="287">
        <f t="shared" si="20"/>
        <v>0</v>
      </c>
      <c r="F161" s="288">
        <f t="shared" si="20"/>
        <v>0</v>
      </c>
      <c r="G161" s="288">
        <f t="shared" si="22"/>
        <v>0</v>
      </c>
      <c r="H161" s="194">
        <f t="shared" si="19"/>
        <v>0</v>
      </c>
    </row>
    <row r="162" spans="1:8" x14ac:dyDescent="0.3">
      <c r="A162" s="144"/>
      <c r="B162" s="1" t="s">
        <v>430</v>
      </c>
      <c r="D162" s="203"/>
      <c r="E162" s="287">
        <f t="shared" si="20"/>
        <v>0</v>
      </c>
      <c r="F162" s="288">
        <f t="shared" si="20"/>
        <v>0</v>
      </c>
      <c r="G162" s="288">
        <f t="shared" si="22"/>
        <v>0</v>
      </c>
      <c r="H162" s="194">
        <f t="shared" si="19"/>
        <v>0</v>
      </c>
    </row>
    <row r="163" spans="1:8" x14ac:dyDescent="0.3">
      <c r="A163" s="144"/>
      <c r="B163" s="1" t="s">
        <v>431</v>
      </c>
      <c r="D163" s="203"/>
      <c r="E163" s="287">
        <f t="shared" si="20"/>
        <v>0</v>
      </c>
      <c r="F163" s="288">
        <f t="shared" si="20"/>
        <v>0</v>
      </c>
      <c r="G163" s="288">
        <f t="shared" si="22"/>
        <v>0</v>
      </c>
      <c r="H163" s="194">
        <f t="shared" si="19"/>
        <v>0</v>
      </c>
    </row>
    <row r="164" spans="1:8" x14ac:dyDescent="0.3">
      <c r="A164" s="144"/>
      <c r="B164" s="1" t="s">
        <v>432</v>
      </c>
      <c r="D164" s="203"/>
      <c r="E164" s="204">
        <f>E$110*$D164</f>
        <v>0</v>
      </c>
      <c r="F164" s="205">
        <f t="shared" ref="F164:F167" si="25">F$110*$D164</f>
        <v>0</v>
      </c>
      <c r="G164" s="205">
        <f t="shared" si="22"/>
        <v>0</v>
      </c>
      <c r="H164" s="194">
        <f t="shared" si="19"/>
        <v>0</v>
      </c>
    </row>
    <row r="165" spans="1:8" x14ac:dyDescent="0.3">
      <c r="A165" s="144"/>
      <c r="B165" s="1" t="s">
        <v>433</v>
      </c>
      <c r="D165" s="203"/>
      <c r="E165" s="204">
        <f t="shared" si="21"/>
        <v>0</v>
      </c>
      <c r="F165" s="205">
        <f t="shared" si="25"/>
        <v>0</v>
      </c>
      <c r="G165" s="205">
        <f t="shared" si="22"/>
        <v>0</v>
      </c>
      <c r="H165" s="194">
        <f t="shared" si="19"/>
        <v>0</v>
      </c>
    </row>
    <row r="166" spans="1:8" x14ac:dyDescent="0.3">
      <c r="A166" s="144"/>
      <c r="B166" s="1" t="s">
        <v>434</v>
      </c>
      <c r="D166" s="203"/>
      <c r="E166" s="204">
        <f>E$110*$D166</f>
        <v>0</v>
      </c>
      <c r="F166" s="205">
        <f t="shared" si="25"/>
        <v>0</v>
      </c>
      <c r="G166" s="205">
        <f t="shared" si="21"/>
        <v>0</v>
      </c>
      <c r="H166" s="194">
        <f t="shared" si="19"/>
        <v>0</v>
      </c>
    </row>
    <row r="167" spans="1:8" x14ac:dyDescent="0.3">
      <c r="A167" s="144"/>
      <c r="B167" s="1" t="s">
        <v>435</v>
      </c>
      <c r="D167" s="347"/>
      <c r="E167" s="204">
        <f>E$110*$D167</f>
        <v>0</v>
      </c>
      <c r="F167" s="205">
        <f t="shared" si="25"/>
        <v>0</v>
      </c>
      <c r="G167" s="205">
        <f t="shared" si="21"/>
        <v>0</v>
      </c>
      <c r="H167" s="194">
        <f t="shared" si="19"/>
        <v>0</v>
      </c>
    </row>
    <row r="168" spans="1:8" x14ac:dyDescent="0.3">
      <c r="A168" s="144" t="s">
        <v>440</v>
      </c>
      <c r="D168" s="206">
        <f>SUM(D152:D167)</f>
        <v>0</v>
      </c>
      <c r="E168" s="157">
        <f>SUM(E152:E167)</f>
        <v>0</v>
      </c>
      <c r="F168" s="158">
        <f t="shared" ref="F168:G168" si="26">SUM(F152:F167)</f>
        <v>0</v>
      </c>
      <c r="G168" s="158">
        <f t="shared" si="26"/>
        <v>0</v>
      </c>
      <c r="H168" s="177">
        <f t="shared" si="19"/>
        <v>0</v>
      </c>
    </row>
    <row r="169" spans="1:8" x14ac:dyDescent="0.3">
      <c r="A169" s="144"/>
      <c r="E169" s="146"/>
      <c r="F169" s="135"/>
      <c r="G169" s="135"/>
      <c r="H169" s="136"/>
    </row>
    <row r="170" spans="1:8" x14ac:dyDescent="0.3">
      <c r="A170" s="144"/>
      <c r="E170" s="146"/>
      <c r="F170" s="135"/>
      <c r="G170" s="135"/>
      <c r="H170" s="136"/>
    </row>
    <row r="171" spans="1:8" ht="14.4" thickBot="1" x14ac:dyDescent="0.35">
      <c r="A171" s="138" t="s">
        <v>441</v>
      </c>
      <c r="B171" s="137"/>
      <c r="C171" s="137"/>
      <c r="D171" s="137"/>
      <c r="E171" s="209">
        <f>E149+E130+E168</f>
        <v>0</v>
      </c>
      <c r="F171" s="210">
        <f>F149+F130+F168</f>
        <v>0</v>
      </c>
      <c r="G171" s="210">
        <f>G149+G130+G168</f>
        <v>0</v>
      </c>
      <c r="H171" s="211">
        <f>H149+H130+H168</f>
        <v>0</v>
      </c>
    </row>
    <row r="172" spans="1:8" x14ac:dyDescent="0.3">
      <c r="E172" s="135"/>
      <c r="F172" s="135"/>
      <c r="G172" s="135"/>
    </row>
    <row r="173" spans="1:8" x14ac:dyDescent="0.3">
      <c r="B173" s="1" t="s">
        <v>442</v>
      </c>
      <c r="E173" s="135"/>
      <c r="F173" s="135"/>
      <c r="G173" s="135"/>
    </row>
    <row r="174" spans="1:8" x14ac:dyDescent="0.3">
      <c r="E174" s="135"/>
      <c r="F174" s="135"/>
      <c r="G174" s="135"/>
    </row>
    <row r="175" spans="1:8" x14ac:dyDescent="0.3">
      <c r="E175" s="135"/>
      <c r="F175" s="135"/>
      <c r="G175" s="135"/>
    </row>
    <row r="176" spans="1:8" x14ac:dyDescent="0.3">
      <c r="E176" s="135"/>
      <c r="F176" s="135"/>
      <c r="G176" s="135"/>
    </row>
  </sheetData>
  <mergeCells count="3">
    <mergeCell ref="E4:H4"/>
    <mergeCell ref="E5:H5"/>
    <mergeCell ref="E3:H3"/>
  </mergeCells>
  <phoneticPr fontId="0" type="noConversion"/>
  <printOptions horizontalCentered="1"/>
  <pageMargins left="0.18" right="0" top="0.73" bottom="0.5" header="0.56999999999999995" footer="0.25"/>
  <pageSetup scale="64" fitToHeight="2" orientation="portrait" r:id="rId1"/>
  <headerFooter alignWithMargins="0">
    <oddHeader>&amp;C&amp;"Book Antiqua,Bold"Form 6F</oddHeader>
    <oddFooter>&amp;R Page &amp;P of &amp;N</oddFooter>
  </headerFooter>
  <rowBreaks count="1" manualBreakCount="1">
    <brk id="78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7D6369D6E07E49AD9F128BC4F55193" ma:contentTypeVersion="22" ma:contentTypeDescription="Create a new document." ma:contentTypeScope="" ma:versionID="6c37331d63ae25fc928ebdbc71b16799">
  <xsd:schema xmlns:xsd="http://www.w3.org/2001/XMLSchema" xmlns:xs="http://www.w3.org/2001/XMLSchema" xmlns:p="http://schemas.microsoft.com/office/2006/metadata/properties" xmlns:ns2="aa7bb00e-7704-4731-b07d-6302c1229797" xmlns:ns3="1d59557a-ed3f-40e3-ad66-d74e46938fb9" targetNamespace="http://schemas.microsoft.com/office/2006/metadata/properties" ma:root="true" ma:fieldsID="aee91fd4ae4b262e0b6b77a7bb5b2b95" ns2:_="" ns3:_="">
    <xsd:import namespace="aa7bb00e-7704-4731-b07d-6302c1229797"/>
    <xsd:import namespace="1d59557a-ed3f-40e3-ad66-d74e46938fb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_dlc_DocIdUrl" minOccurs="0"/>
                <xsd:element ref="ns2:DateTime" minOccurs="0"/>
                <xsd:element ref="ns2:Time" minOccurs="0"/>
                <xsd:element ref="ns3:_dlc_DocId" minOccurs="0"/>
                <xsd:element ref="ns3:_dlc_DocIdPersistId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7bb00e-7704-4731-b07d-6302c1229797" elementFormDefault="qualified">
    <xsd:import namespace="http://schemas.microsoft.com/office/2006/documentManagement/types"/>
    <xsd:import namespace="http://schemas.microsoft.com/office/infopath/2007/PartnerControls"/>
    <xsd:element name="Comments" ma:index="2" nillable="true" ma:displayName="Comments" ma:format="Dropdown" ma:internalName="Comments" ma:readOnly="false">
      <xsd:simpleType>
        <xsd:restriction base="dms:Note">
          <xsd:maxLength value="255"/>
        </xsd:restriction>
      </xsd:simpleType>
    </xsd:element>
    <xsd:element name="DateTime" ma:index="4" nillable="true" ma:displayName="Date &amp; Time" ma:format="DateTime" ma:internalName="DateTime" ma:readOnly="false">
      <xsd:simpleType>
        <xsd:restriction base="dms:DateTime"/>
      </xsd:simpleType>
    </xsd:element>
    <xsd:element name="Time" ma:index="5" nillable="true" ma:displayName="Time" ma:format="Dropdown" ma:internalName="Time" ma:readOnly="false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hidden="true" ma:internalName="MediaServiceKeyPoints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hidden="true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hidden="true" ma:internalName="MediaServiceLocation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883b6956-e872-4308-b299-9c27ed91cb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59557a-ed3f-40e3-ad66-d74e46938fb9" elementFormDefault="qualified">
    <xsd:import namespace="http://schemas.microsoft.com/office/2006/documentManagement/types"/>
    <xsd:import namespace="http://schemas.microsoft.com/office/infopath/2007/PartnerControls"/>
    <xsd:element name="_dlc_DocIdUrl" ma:index="3" nillable="true" ma:displayName="Document ID" ma:description="Permanent link to this document." ma:hidden="true" ma:internalName="_dlc_DocId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8" nillable="true" ma:displayName="Document ID Value" ma:description="The value of the document ID assigned to this item." ma:hidden="true" ma:internalName="_dlc_DocId" ma:readOnly="false">
      <xsd:simpleType>
        <xsd:restriction base="dms:Text"/>
      </xsd:simpleType>
    </xsd:element>
    <xsd:element name="_dlc_DocIdPersistId" ma:index="10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SharedWithUsers" ma:index="22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8" nillable="true" ma:displayName="Taxonomy Catch All Column" ma:hidden="true" ma:list="{92b191e6-a921-42ce-a055-5a172b3d562b}" ma:internalName="TaxCatchAll" ma:readOnly="false" ma:showField="CatchAllData" ma:web="1d59557a-ed3f-40e3-ad66-d74e46938f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d59557a-ed3f-40e3-ad66-d74e46938fb9" xsi:nil="true"/>
    <Time xmlns="aa7bb00e-7704-4731-b07d-6302c1229797" xsi:nil="true"/>
    <lcf76f155ced4ddcb4097134ff3c332f xmlns="aa7bb00e-7704-4731-b07d-6302c1229797">
      <Terms xmlns="http://schemas.microsoft.com/office/infopath/2007/PartnerControls"/>
    </lcf76f155ced4ddcb4097134ff3c332f>
    <DateTime xmlns="aa7bb00e-7704-4731-b07d-6302c1229797" xsi:nil="true"/>
    <_dlc_DocId xmlns="1d59557a-ed3f-40e3-ad66-d74e46938fb9">P7E4DZWM7JZX-867239052-569675</_dlc_DocId>
    <_dlc_DocIdUrl xmlns="1d59557a-ed3f-40e3-ad66-d74e46938fb9">
      <Url>https://hfhconsultants.sharepoint.com/sites/Norcal/_layouts/15/DocIdRedir.aspx?ID=P7E4DZWM7JZX-867239052-569675</Url>
      <Description>P7E4DZWM7JZX-867239052-569675</Description>
    </_dlc_DocIdUrl>
    <_dlc_DocIdPersistId xmlns="1d59557a-ed3f-40e3-ad66-d74e46938fb9" xsi:nil="true"/>
    <Comments xmlns="aa7bb00e-7704-4731-b07d-6302c1229797" xsi:nil="true"/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439FAB5-D0E0-4D1A-A3C5-974951366E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7bb00e-7704-4731-b07d-6302c1229797"/>
    <ds:schemaRef ds:uri="1d59557a-ed3f-40e3-ad66-d74e46938f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9AD9EA-B83E-48E6-9F20-45B4EE18BF13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F8A55C0C-9DB9-432D-82E9-83D668012CA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997FBB8-E8B4-4ABF-83A2-8F31CA43B9C1}">
  <ds:schemaRefs>
    <ds:schemaRef ds:uri="http://schemas.microsoft.com/office/2006/metadata/properties"/>
    <ds:schemaRef ds:uri="http://schemas.microsoft.com/office/infopath/2007/PartnerControls"/>
    <ds:schemaRef ds:uri="1d59557a-ed3f-40e3-ad66-d74e46938fb9"/>
    <ds:schemaRef ds:uri="aa7bb00e-7704-4731-b07d-6302c1229797"/>
  </ds:schemaRefs>
</ds:datastoreItem>
</file>

<file path=customXml/itemProps5.xml><?xml version="1.0" encoding="utf-8"?>
<ds:datastoreItem xmlns:ds="http://schemas.openxmlformats.org/officeDocument/2006/customXml" ds:itemID="{6BE83799-D842-47F4-BD90-F5D8AA67FBA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20</vt:i4>
      </vt:variant>
    </vt:vector>
  </HeadingPairs>
  <TitlesOfParts>
    <vt:vector size="31" baseType="lpstr">
      <vt:lpstr>1 Gen_Info</vt:lpstr>
      <vt:lpstr>2 Op_Statistics</vt:lpstr>
      <vt:lpstr>3 Labor</vt:lpstr>
      <vt:lpstr>4 Capital</vt:lpstr>
      <vt:lpstr>5 Comp</vt:lpstr>
      <vt:lpstr>Form 6</vt:lpstr>
      <vt:lpstr>Form 6A</vt:lpstr>
      <vt:lpstr>Form 6B</vt:lpstr>
      <vt:lpstr>Form 6C</vt:lpstr>
      <vt:lpstr>Form 6D</vt:lpstr>
      <vt:lpstr>Form 6E</vt:lpstr>
      <vt:lpstr>'1 Gen_Info'!Print_Area</vt:lpstr>
      <vt:lpstr>'2 Op_Statistics'!Print_Area</vt:lpstr>
      <vt:lpstr>'3 Labor'!Print_Area</vt:lpstr>
      <vt:lpstr>'4 Capital'!Print_Area</vt:lpstr>
      <vt:lpstr>'5 Comp'!Print_Area</vt:lpstr>
      <vt:lpstr>'Form 6'!Print_Area</vt:lpstr>
      <vt:lpstr>'Form 6A'!Print_Area</vt:lpstr>
      <vt:lpstr>'Form 6B'!Print_Area</vt:lpstr>
      <vt:lpstr>'Form 6C'!Print_Area</vt:lpstr>
      <vt:lpstr>'Form 6D'!Print_Area</vt:lpstr>
      <vt:lpstr>'Form 6E'!Print_Area</vt:lpstr>
      <vt:lpstr>'1 Gen_Info'!Print_Titles</vt:lpstr>
      <vt:lpstr>'2 Op_Statistics'!Print_Titles</vt:lpstr>
      <vt:lpstr>'5 Comp'!Print_Titles</vt:lpstr>
      <vt:lpstr>'Form 6'!Print_Titles</vt:lpstr>
      <vt:lpstr>'Form 6A'!Print_Titles</vt:lpstr>
      <vt:lpstr>'Form 6B'!Print_Titles</vt:lpstr>
      <vt:lpstr>'Form 6C'!Print_Titles</vt:lpstr>
      <vt:lpstr>'Form 6D'!Print_Titles</vt:lpstr>
      <vt:lpstr>'Form 6E'!Print_Titles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A. Langer</dc:creator>
  <cp:keywords/>
  <dc:description/>
  <cp:lastModifiedBy>Janna McKay</cp:lastModifiedBy>
  <cp:revision/>
  <dcterms:created xsi:type="dcterms:W3CDTF">2000-09-06T21:45:35Z</dcterms:created>
  <dcterms:modified xsi:type="dcterms:W3CDTF">2025-01-02T23:10:35Z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0">
    <vt:lpwstr>010021{"F":2,"I":"4786-1979-1BAC-EEE4"}</vt:lpwstr>
  </property>
  <property fmtid="{D5CDD505-2E9C-101B-9397-08002B2CF9AE}" pid="3" name="display_urn:schemas-microsoft-com:office:office#Editor">
    <vt:lpwstr>Hailey Gordon</vt:lpwstr>
  </property>
  <property fmtid="{D5CDD505-2E9C-101B-9397-08002B2CF9AE}" pid="4" name="Order">
    <vt:lpwstr>3787700.00000000</vt:lpwstr>
  </property>
  <property fmtid="{D5CDD505-2E9C-101B-9397-08002B2CF9AE}" pid="5" name="display_urn:schemas-microsoft-com:office:office#Author">
    <vt:lpwstr>Hailey Gordon</vt:lpwstr>
  </property>
  <property fmtid="{D5CDD505-2E9C-101B-9397-08002B2CF9AE}" pid="6" name="_dlc_DocId">
    <vt:lpwstr>P7E4DZWM7JZX-867239052-520825</vt:lpwstr>
  </property>
  <property fmtid="{D5CDD505-2E9C-101B-9397-08002B2CF9AE}" pid="7" name="_dlc_DocIdItemGuid">
    <vt:lpwstr>9855e2ef-c34b-4d87-a929-215c321146ff</vt:lpwstr>
  </property>
  <property fmtid="{D5CDD505-2E9C-101B-9397-08002B2CF9AE}" pid="8" name="_dlc_DocIdUrl">
    <vt:lpwstr>https://hfhconsultants.sharepoint.com/sites/Norcal/_layouts/15/DocIdRedir.aspx?ID=P7E4DZWM7JZX-867239052-520825, P7E4DZWM7JZX-867239052-520825</vt:lpwstr>
  </property>
  <property fmtid="{D5CDD505-2E9C-101B-9397-08002B2CF9AE}" pid="9" name="MediaServiceImageTags">
    <vt:lpwstr/>
  </property>
  <property fmtid="{D5CDD505-2E9C-101B-9397-08002B2CF9AE}" pid="10" name="ContentTypeId">
    <vt:lpwstr>0x0101001C7D6369D6E07E49AD9F128BC4F55193</vt:lpwstr>
  </property>
</Properties>
</file>